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5\מכרזים\קול קורא\הליך 01-25 תקשורת תומכת חליפית (שיקום וניידות)\מסמכי ההליך\"/>
    </mc:Choice>
  </mc:AlternateContent>
  <bookViews>
    <workbookView xWindow="7950" yWindow="2385" windowWidth="16200" windowHeight="11385" tabRatio="816" activeTab="1"/>
  </bookViews>
  <sheets>
    <sheet name="הצעת מחיר " sheetId="14" r:id="rId1"/>
    <sheet name="תת&quot;ח" sheetId="1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13" l="1"/>
  <c r="I96" i="13"/>
  <c r="G115" i="13"/>
  <c r="I115" i="13"/>
  <c r="F126" i="13"/>
  <c r="I126" i="13"/>
  <c r="F127" i="13"/>
  <c r="I127" i="13"/>
  <c r="I133" i="13" l="1"/>
  <c r="A13" i="14" l="1"/>
  <c r="I128" i="13"/>
  <c r="I129" i="13"/>
  <c r="I130" i="13"/>
  <c r="I131" i="13"/>
  <c r="I132" i="13"/>
  <c r="F128" i="13"/>
  <c r="F129" i="13"/>
  <c r="A12" i="14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17" i="13"/>
  <c r="B18" i="13"/>
  <c r="B19" i="13"/>
  <c r="B20" i="13"/>
  <c r="B21" i="13"/>
  <c r="B22" i="13"/>
  <c r="B23" i="13"/>
  <c r="B24" i="13"/>
  <c r="B25" i="13"/>
  <c r="B16" i="13"/>
  <c r="A11" i="14"/>
  <c r="F130" i="13" l="1"/>
  <c r="F131" i="13"/>
  <c r="F132" i="13"/>
  <c r="B129" i="13"/>
  <c r="B130" i="13"/>
  <c r="B131" i="13"/>
  <c r="B132" i="13"/>
  <c r="B127" i="13"/>
  <c r="B128" i="13"/>
  <c r="B133" i="13"/>
  <c r="B126" i="13"/>
  <c r="B123" i="13"/>
  <c r="B122" i="13"/>
  <c r="B118" i="13"/>
  <c r="B119" i="13"/>
  <c r="B120" i="13"/>
  <c r="B117" i="13"/>
  <c r="B110" i="13"/>
  <c r="B111" i="13"/>
  <c r="B112" i="13"/>
  <c r="B113" i="13"/>
  <c r="B114" i="13"/>
  <c r="B109" i="13"/>
  <c r="A15" i="14"/>
  <c r="A14" i="14"/>
  <c r="A18" i="14"/>
  <c r="A17" i="14"/>
  <c r="A16" i="14"/>
  <c r="A10" i="14" l="1"/>
  <c r="A9" i="14"/>
  <c r="G133" i="13" l="1"/>
  <c r="B107" i="13"/>
  <c r="B106" i="13"/>
  <c r="B105" i="13"/>
  <c r="B104" i="13"/>
  <c r="B103" i="13"/>
  <c r="B102" i="13"/>
  <c r="B101" i="13"/>
  <c r="B100" i="13"/>
  <c r="B99" i="13"/>
  <c r="B98" i="13"/>
  <c r="B95" i="13"/>
  <c r="B94" i="13"/>
  <c r="B93" i="13"/>
  <c r="B92" i="13"/>
  <c r="B91" i="13"/>
</calcChain>
</file>

<file path=xl/sharedStrings.xml><?xml version="1.0" encoding="utf-8"?>
<sst xmlns="http://schemas.openxmlformats.org/spreadsheetml/2006/main" count="244" uniqueCount="153">
  <si>
    <t>מק"ט יצרן</t>
  </si>
  <si>
    <t>פריט</t>
  </si>
  <si>
    <t>אחר</t>
  </si>
  <si>
    <t xml:space="preserve">חלפים </t>
  </si>
  <si>
    <t>כמות</t>
  </si>
  <si>
    <t>פרטי המציע</t>
  </si>
  <si>
    <t>חברה</t>
  </si>
  <si>
    <t>שם המגיש</t>
  </si>
  <si>
    <t>תאריך</t>
  </si>
  <si>
    <t xml:space="preserve">חתימה </t>
  </si>
  <si>
    <t>חותמת חברה</t>
  </si>
  <si>
    <t>B</t>
  </si>
  <si>
    <t>מחיר אביזרים משוקלל</t>
  </si>
  <si>
    <t>C</t>
  </si>
  <si>
    <t>מחיר חלפים משוקלל</t>
  </si>
  <si>
    <t>טלפון</t>
  </si>
  <si>
    <t>דוא"ל</t>
  </si>
  <si>
    <t>איש קשר</t>
  </si>
  <si>
    <t>חתימה</t>
  </si>
  <si>
    <r>
      <t xml:space="preserve">אישור הגשת הצעת מחיר </t>
    </r>
    <r>
      <rPr>
        <b/>
        <sz val="12"/>
        <color theme="1"/>
        <rFont val="Wingdings"/>
        <charset val="2"/>
      </rPr>
      <t>Û</t>
    </r>
  </si>
  <si>
    <t>משקל %</t>
  </si>
  <si>
    <r>
      <t xml:space="preserve">מחיר ליחידה
</t>
    </r>
    <r>
      <rPr>
        <sz val="10"/>
        <color theme="1"/>
        <rFont val="Arial"/>
        <family val="2"/>
        <scheme val="minor"/>
      </rPr>
      <t>(₪ ללא מע"מ)</t>
    </r>
  </si>
  <si>
    <r>
      <t xml:space="preserve">סיכום - רכיבי הצעת מחיר </t>
    </r>
    <r>
      <rPr>
        <b/>
        <sz val="12"/>
        <color theme="1"/>
        <rFont val="Wingdings"/>
        <charset val="2"/>
      </rPr>
      <t>ç</t>
    </r>
    <r>
      <rPr>
        <b/>
        <sz val="12"/>
        <color theme="1"/>
        <rFont val="Calibri"/>
        <family val="2"/>
      </rPr>
      <t xml:space="preserve"> מחיר כולל להשוואה בין הצעות</t>
    </r>
  </si>
  <si>
    <t>אביזרים -</t>
  </si>
  <si>
    <t>מקדם שקלול</t>
  </si>
  <si>
    <t xml:space="preserve">חלפים נוספים - נא לציין כל חלף בעלות 50 ₪ ויותר - </t>
  </si>
  <si>
    <r>
      <t xml:space="preserve">דגם </t>
    </r>
    <r>
      <rPr>
        <sz val="12"/>
        <color theme="1"/>
        <rFont val="Wingdings"/>
        <charset val="2"/>
      </rPr>
      <t>Û</t>
    </r>
  </si>
  <si>
    <r>
      <t xml:space="preserve">אחריות כוללת </t>
    </r>
    <r>
      <rPr>
        <sz val="12"/>
        <color theme="1"/>
        <rFont val="Wingdings"/>
        <charset val="2"/>
      </rPr>
      <t>Û</t>
    </r>
  </si>
  <si>
    <r>
      <t xml:space="preserve">המציע </t>
    </r>
    <r>
      <rPr>
        <sz val="18"/>
        <color theme="1"/>
        <rFont val="Wingdings"/>
        <charset val="2"/>
      </rPr>
      <t>Û</t>
    </r>
  </si>
  <si>
    <t xml:space="preserve">הנחיות למילוי הצעת המחיר - </t>
  </si>
  <si>
    <t xml:space="preserve">פירוט, מספר קטלוגים, מחירים - בתאים המסומנים בצבע צהוב </t>
  </si>
  <si>
    <t>חתימת וחותמת אישית וחברה - לכל הצעה שהוגשה - בגליון ההצעה ובגליון המרכז</t>
  </si>
  <si>
    <t>אי מילוי מחירים לאביזרים ו/או לחלקי חילוף משמעותם - עלות הפריט - 0 ₪</t>
  </si>
  <si>
    <t>המציע</t>
  </si>
  <si>
    <t>מק"ט</t>
  </si>
  <si>
    <t>נדרש  לספק במדיה תמונת כל פריט ופריט לרבות שם הפריט ומספר קטלוגי</t>
  </si>
  <si>
    <t>הצעת המחיר משוקללת</t>
  </si>
  <si>
    <t>טופס הצעת מחיר לאספקת מערכות תת"ח ואחזקתן</t>
  </si>
  <si>
    <t>מערכת תת"ח</t>
  </si>
  <si>
    <t>מכלולים</t>
  </si>
  <si>
    <t>כל מכלול וכל אביזר מייצגים סוג הפריט הנדרש. הספק ידרש לפריטים החדשים ביותר בעת אספקתם</t>
  </si>
  <si>
    <t xml:space="preserve">עבור כל מבוטח ומבוטח תבחן עלות הצעת המחיר הפרטנית, בהתאם למפרט הנדרש - 
קרי עלות המערכת הפרטנית המותאמת למבוטח
</t>
  </si>
  <si>
    <t>בחירת הספק בהתאם לעלות הנמוכה ביותר למערכת הפרטנית</t>
  </si>
  <si>
    <r>
      <t xml:space="preserve">מציע </t>
    </r>
    <r>
      <rPr>
        <sz val="12"/>
        <color theme="1"/>
        <rFont val="Wingdings"/>
        <charset val="2"/>
      </rPr>
      <t>Û</t>
    </r>
  </si>
  <si>
    <t xml:space="preserve">אחריות כוללת - 36 חודשים </t>
  </si>
  <si>
    <t>מחשבים</t>
  </si>
  <si>
    <t>מצלמת מיקוד מבט</t>
  </si>
  <si>
    <t>מתגים</t>
  </si>
  <si>
    <t>עכברים +גו'יסטיק</t>
  </si>
  <si>
    <t>תוכנות ורישיונות</t>
  </si>
  <si>
    <t>ציוד היקפי והנגשה</t>
  </si>
  <si>
    <t>הדרכה והתקנה</t>
  </si>
  <si>
    <t>טאבלט מוקשח 10 אינץ</t>
  </si>
  <si>
    <t>תיק נשיאה לטאבלט מוקשח 10 אינץ</t>
  </si>
  <si>
    <t>טאבלט מוקשח 12 אינץ</t>
  </si>
  <si>
    <t>תיק נשיאה לטאבלט מוקשח 12 אינץ</t>
  </si>
  <si>
    <t>מחשב 16 אינץ FLIP- מעבד i5, 16 RAM</t>
  </si>
  <si>
    <t>מחשב 14 אינץ FLIP- מעבד i5, 16 RAM</t>
  </si>
  <si>
    <t>רמקול אלחוטי</t>
  </si>
  <si>
    <t>עכבר אלחוטי</t>
  </si>
  <si>
    <t xml:space="preserve">  TOBI PCEye5 Computer Control                                                           </t>
  </si>
  <si>
    <t>מתאם מתגים 5 שקעים</t>
  </si>
  <si>
    <t>מתאם מתגים 2 שקעים</t>
  </si>
  <si>
    <t>מתאם מתגים אלחוטי AirSwitch</t>
  </si>
  <si>
    <t>מתג  Jelly Bean</t>
  </si>
  <si>
    <t>מתג  MICRO LIGHT</t>
  </si>
  <si>
    <t>מתג פיקו 5 ס"מ</t>
  </si>
  <si>
    <t>מתג פיקו 3 ס"מ</t>
  </si>
  <si>
    <t>מתג כרית</t>
  </si>
  <si>
    <t>מתג SPEC 3 ס"מ</t>
  </si>
  <si>
    <t>מתג buddy 6.3 ס"מ</t>
  </si>
  <si>
    <t xml:space="preserve"> מתג  smoothie 125 ס"מ</t>
  </si>
  <si>
    <t xml:space="preserve"> מתג  smoothie 75 ס"מ</t>
  </si>
  <si>
    <t>מתג BIG RED 12 ס"מ</t>
  </si>
  <si>
    <t>מתג  orby - קוטר 6 ס"מ</t>
  </si>
  <si>
    <t>מתג דוושה</t>
  </si>
  <si>
    <t>זוג מתגים אלחוטיים לאייפד/טאבלט/טלפון נייד</t>
  </si>
  <si>
    <t>2 מתגים אלחוטיים ומקלט  USB Simplyworks</t>
  </si>
  <si>
    <t>מקדלת מקשים גדולה</t>
  </si>
  <si>
    <t>מגן מקדלת למקשים גדולים</t>
  </si>
  <si>
    <t>עכבר פה</t>
  </si>
  <si>
    <t>מתג קירבה פופקורן</t>
  </si>
  <si>
    <t>עכבר ג'ירוסקופי Quha Zono 2</t>
  </si>
  <si>
    <t xml:space="preserve">עכבר BT ג'ירוסקופי Quha Zono X + מתאם הנגשה </t>
  </si>
  <si>
    <t>עכבר ראש Extreme Nano</t>
  </si>
  <si>
    <t>עכבר ג'ויסטיק Bjoy Ring חוטי לכיסא גלגלים</t>
  </si>
  <si>
    <t>עכבר ג'ויסטיק Bjoy Ring אל-חוטי לכיסא גלגלים</t>
  </si>
  <si>
    <t>ג'ויסטיק כף יד</t>
  </si>
  <si>
    <t>ג'ויסטיק שולחני n-abler</t>
  </si>
  <si>
    <t>מניע עכבר במתגים TrackIT</t>
  </si>
  <si>
    <t>מניע עכבר במתגים Bjoy Click</t>
  </si>
  <si>
    <t xml:space="preserve"> עכבר pctrack</t>
  </si>
  <si>
    <t>עכברון לילדים MINI MOUSE</t>
  </si>
  <si>
    <t>עכבר ראש TrackerPro 2</t>
  </si>
  <si>
    <t>TD Snap לוחות ליבה - למחשב</t>
  </si>
  <si>
    <t>רישיון גריד 3 כולל PCS</t>
  </si>
  <si>
    <t>רישיון "הקול כלול" בעברית-לוח תקשורת</t>
  </si>
  <si>
    <t>רישיון "הקול כלול" בערבית-לוח תקשורת</t>
  </si>
  <si>
    <t>רישון "אפשר לומר"-לוח תקשורת</t>
  </si>
  <si>
    <t>רישיון "מפתח לתקשורת"-לוח תקשורת</t>
  </si>
  <si>
    <t>רישיון "מתחברים לעולם"- לוח תקשורת</t>
  </si>
  <si>
    <t>תוכנה לעכבר וירטואלי</t>
  </si>
  <si>
    <t>רישיון עלמגו (קולפיקס) ילדים- מנוע דיבור מותאם לילדים בעברית</t>
  </si>
  <si>
    <t xml:space="preserve"> רישיון "עלמגו"  (קולפיקס) - מנוע דיבור מותאם מבוגרים בעברית</t>
  </si>
  <si>
    <t xml:space="preserve"> רישיון "עלמגו"  (קולפיקס/עלמה רידר) - מנוע דיבור מותאם מבוגרים באנגלית</t>
  </si>
  <si>
    <t xml:space="preserve"> רישיון "עלמגו"  (קולפיקס/עלמה רידר) - מנוע דיבור מותאם מבוגרים צרפתית</t>
  </si>
  <si>
    <t xml:space="preserve"> רישיון "עלמגו"  (קולפיקס/עלמה רידר) - מנוע דיבור מותאם מבוגרים רוסית</t>
  </si>
  <si>
    <t>רישיון דובר הקלטות עברית קול בן/בת</t>
  </si>
  <si>
    <t>עמוד נייד על גלגלים + מגש מותאם למערכת מיקוד מבט לצלמת ALEA</t>
  </si>
  <si>
    <t>זרוע לכיסא גלגלים</t>
  </si>
  <si>
    <t>זרוע דו פרקית</t>
  </si>
  <si>
    <t>מאריך לזרוע דו פרקית</t>
  </si>
  <si>
    <t>משקולת לעמוד נייד</t>
  </si>
  <si>
    <t>מגש MobileMe למחשב תקשורת מיקוד מבט</t>
  </si>
  <si>
    <t>מתאם שחרור מהיר למגש MobileMe</t>
  </si>
  <si>
    <t>זרוע אוניברסלית למתג</t>
  </si>
  <si>
    <t>זרוע אווזי למתג</t>
  </si>
  <si>
    <t>תומך ראש קידמי</t>
  </si>
  <si>
    <t>עמוד נייד על גלגלים + מגש מותאם למעכת מיקוד מבט טובי</t>
  </si>
  <si>
    <t>מגש  למחשב מיקוד מבט אונירסלי</t>
  </si>
  <si>
    <t>מפגש הנגשה להערכת תקשורת תומכת חליפית- מכף רגל ועד ראש (לפני הזמנה)</t>
  </si>
  <si>
    <t>מפגש התקנת זרוע לכיסא גלגלים (לפני הזמנה)</t>
  </si>
  <si>
    <t>השמשת מחשב</t>
  </si>
  <si>
    <r>
      <t xml:space="preserve">תקשורת דרך תנועות עיניים וחיווי קולי ללא תלות במחשב - </t>
    </r>
    <r>
      <rPr>
        <b/>
        <sz val="11"/>
        <color theme="1"/>
        <rFont val="Arial"/>
        <family val="2"/>
        <scheme val="minor"/>
      </rPr>
      <t>Eye Control</t>
    </r>
  </si>
  <si>
    <t>Alea- של חברת CAM30NXT 1 מערכת מיקוד מבy לשליטה IntelliGaze 11
כולל תוכנת Technologies Windows במחשב</t>
  </si>
  <si>
    <t>מפגש אינטגרציה אספקת והתקנת מערכת תקשורת למשתמש משרד הבריאות כולל נסיעות.
כולל הדרכה לצוות ולבני המשפחה (לאחר הזמנה)</t>
  </si>
  <si>
    <t>שירות, הדרכה, התקנה, התאמה</t>
  </si>
  <si>
    <t>עלות המערכת - מערכות, אביזרים, התקנים, תוכנות</t>
  </si>
  <si>
    <t>עלות השירות - הדרכה, הדגמה, התקנה, התאמה, שירות וכיוצ"ב</t>
  </si>
  <si>
    <r>
      <t xml:space="preserve">הצעת מחיר </t>
    </r>
    <r>
      <rPr>
        <b/>
        <sz val="12"/>
        <color theme="1"/>
        <rFont val="Wingdings"/>
        <charset val="2"/>
      </rPr>
      <t>é</t>
    </r>
  </si>
  <si>
    <t>עבור פעילות השירות, התקנה, הדרכה, התאמה, הדגמה וכיוצ"ב = נדרש לציין עלות השירות. 
עלות זו תכלול ביטול זמן ונסיעות. לא תשולם כל תמורה נוספת בגין הפעילות</t>
  </si>
  <si>
    <t>עלות שעת עבודה כוללת את כל מרכיבי ביטול הזמן, לרבות נסיעה.</t>
  </si>
  <si>
    <t xml:space="preserve">נדרשת הצעת מחיר מלאה - הצעת מחיר לכלל הפריטים, לרבות מכשירים, אביזרים, תוכנות, ושירות </t>
  </si>
  <si>
    <t>שעת שירות טלפוני (בתום תקופת האחריות)</t>
  </si>
  <si>
    <t>שעת שירות באתר המבוטח (בתום תקופת האחריות)</t>
  </si>
  <si>
    <t>כלול במחיר</t>
  </si>
  <si>
    <t>עלות לשנת אחריות נוספת (מעבר לשנה השלישית)</t>
  </si>
  <si>
    <t>שורה ריקה</t>
  </si>
  <si>
    <t>לתשומת ליבך תחום הגליון הוא מתאB1 עד I145, טבלת מפרט המוצרים מתחילה בתא B10</t>
  </si>
  <si>
    <t>יש למלא כאן את שם המציע</t>
  </si>
  <si>
    <t>מספר סידורי</t>
  </si>
  <si>
    <t>קטגוריה</t>
  </si>
  <si>
    <t>תא ריק, המשך לתא הבא</t>
  </si>
  <si>
    <t>יש למלא כאן את שם החברה</t>
  </si>
  <si>
    <t>יש למלא כאן את שם המגיש</t>
  </si>
  <si>
    <t>יש למלא כאן את שם איש הקשר</t>
  </si>
  <si>
    <t>יש למלא כאן את מספר הטלפון</t>
  </si>
  <si>
    <t>יש למלא כאן את כתובת הדואר האלקטרוני</t>
  </si>
  <si>
    <t>יש למלא כאן את התאריך</t>
  </si>
  <si>
    <t>יש למלא כאן חתימה</t>
  </si>
  <si>
    <t>סוף מסמך</t>
  </si>
  <si>
    <t>לתשומת ליבך טווח הגליון הוא מתא B2 עד תא E25</t>
  </si>
  <si>
    <t>סוף גליון לתשומת ליבך מסמך זה מכיל גליון נוסף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</si>
</sst>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[$₪-40D]\ * #,##0.00_ ;_ [$₪-40D]\ * \-#,##0.00_ ;_ [$₪-40D]\ * &quot;-&quot;??_ ;_ @_ "/>
    <numFmt numFmtId="165" formatCode="0.0%"/>
    <numFmt numFmtId="166" formatCode="#,##0\ \ש\ע\ו\ת"/>
    <numFmt numFmtId="167" formatCode="#,##0\ \ש\נ\י\ם"/>
    <numFmt numFmtId="168" formatCode="#,##0\ \ח\ו\ד\ש\י\ם"/>
  </numFmts>
  <fonts count="34" x14ac:knownFonts="1">
    <font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1"/>
      <name val="Wingdings"/>
      <charset val="2"/>
    </font>
    <font>
      <sz val="8"/>
      <color theme="1"/>
      <name val="Arial"/>
      <family val="2"/>
      <scheme val="minor"/>
    </font>
    <font>
      <b/>
      <sz val="12"/>
      <color theme="1"/>
      <name val="Calibri"/>
      <family val="2"/>
    </font>
    <font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2" tint="-0.249977111117893"/>
      <name val="Arial"/>
      <family val="2"/>
      <scheme val="minor"/>
    </font>
    <font>
      <sz val="11"/>
      <color theme="2" tint="-0.249977111117893"/>
      <name val="Arial"/>
      <family val="2"/>
      <scheme val="minor"/>
    </font>
    <font>
      <sz val="12"/>
      <color theme="1"/>
      <name val="Wingdings"/>
      <charset val="2"/>
    </font>
    <font>
      <sz val="18"/>
      <color theme="1"/>
      <name val="Arial"/>
      <family val="2"/>
      <scheme val="minor"/>
    </font>
    <font>
      <sz val="18"/>
      <color theme="1"/>
      <name val="Wingdings"/>
      <charset val="2"/>
    </font>
    <font>
      <b/>
      <sz val="12"/>
      <name val="Arial"/>
      <family val="2"/>
      <scheme val="minor"/>
    </font>
    <font>
      <sz val="10"/>
      <color theme="1"/>
      <name val="Calibri"/>
      <family val="2"/>
    </font>
    <font>
      <b/>
      <sz val="11"/>
      <color theme="0"/>
      <name val="Arial"/>
      <family val="2"/>
      <scheme val="minor"/>
    </font>
    <font>
      <sz val="14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"/>
      <color theme="0"/>
      <name val="Arial"/>
      <family val="2"/>
      <scheme val="minor"/>
    </font>
    <font>
      <b/>
      <sz val="1"/>
      <color theme="0"/>
      <name val="Arial"/>
      <family val="2"/>
      <scheme val="minor"/>
    </font>
    <font>
      <b/>
      <sz val="12"/>
      <color theme="0" tint="-4.9989318521683403E-2"/>
      <name val="Arial"/>
      <family val="2"/>
      <scheme val="minor"/>
    </font>
    <font>
      <sz val="11"/>
      <color theme="0" tint="-4.9989318521683403E-2"/>
      <name val="Arial"/>
      <family val="2"/>
      <scheme val="minor"/>
    </font>
    <font>
      <sz val="1"/>
      <color theme="0" tint="-4.9989318521683403E-2"/>
      <name val="Arial"/>
      <family val="2"/>
      <scheme val="minor"/>
    </font>
    <font>
      <b/>
      <sz val="11"/>
      <color theme="0" tint="-4.9989318521683403E-2"/>
      <name val="Arial"/>
      <family val="2"/>
      <scheme val="minor"/>
    </font>
    <font>
      <b/>
      <sz val="1"/>
      <color theme="0" tint="-4.9989318521683403E-2"/>
      <name val="Arial"/>
      <family val="2"/>
      <scheme val="minor"/>
    </font>
    <font>
      <sz val="1"/>
      <color rgb="FF305496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DF1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E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1607409894101"/>
        <bgColor indexed="64"/>
      </patternFill>
    </fill>
    <fill>
      <patternFill patternType="solid">
        <fgColor theme="8" tint="-0.2499465926084170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theme="0" tint="-0.2499465926084170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24994659260841701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theme="0" tint="-0.2499465926084170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" xfId="0" applyBorder="1" applyAlignment="1">
      <alignment horizontal="right" vertical="top" readingOrder="2"/>
    </xf>
    <xf numFmtId="9" fontId="0" fillId="0" borderId="0" xfId="1" applyFont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16" xfId="0" applyBorder="1" applyAlignment="1">
      <alignment vertical="top"/>
    </xf>
    <xf numFmtId="0" fontId="0" fillId="6" borderId="10" xfId="0" applyFill="1" applyBorder="1" applyAlignment="1">
      <alignment vertical="top"/>
    </xf>
    <xf numFmtId="0" fontId="0" fillId="6" borderId="0" xfId="0" applyFill="1" applyAlignment="1">
      <alignment vertical="top"/>
    </xf>
    <xf numFmtId="0" fontId="0" fillId="0" borderId="0" xfId="0" applyAlignment="1">
      <alignment vertical="center"/>
    </xf>
    <xf numFmtId="0" fontId="0" fillId="6" borderId="5" xfId="0" applyFill="1" applyBorder="1" applyAlignment="1">
      <alignment vertical="top"/>
    </xf>
    <xf numFmtId="0" fontId="0" fillId="6" borderId="3" xfId="0" applyFill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0" borderId="17" xfId="0" applyFont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0" fontId="0" fillId="3" borderId="3" xfId="0" applyFill="1" applyBorder="1"/>
    <xf numFmtId="0" fontId="6" fillId="3" borderId="5" xfId="0" applyFont="1" applyFill="1" applyBorder="1"/>
    <xf numFmtId="0" fontId="6" fillId="3" borderId="3" xfId="0" applyFont="1" applyFill="1" applyBorder="1"/>
    <xf numFmtId="0" fontId="6" fillId="0" borderId="0" xfId="0" applyFont="1"/>
    <xf numFmtId="0" fontId="0" fillId="8" borderId="2" xfId="0" applyFill="1" applyBorder="1" applyAlignment="1">
      <alignment vertical="top"/>
    </xf>
    <xf numFmtId="0" fontId="0" fillId="0" borderId="4" xfId="0" applyBorder="1" applyAlignment="1">
      <alignment vertical="top"/>
    </xf>
    <xf numFmtId="0" fontId="10" fillId="2" borderId="3" xfId="0" applyFont="1" applyFill="1" applyBorder="1"/>
    <xf numFmtId="0" fontId="10" fillId="0" borderId="0" xfId="0" applyFont="1"/>
    <xf numFmtId="0" fontId="0" fillId="5" borderId="8" xfId="0" applyFill="1" applyBorder="1" applyAlignment="1">
      <alignment horizontal="center" vertical="top"/>
    </xf>
    <xf numFmtId="0" fontId="3" fillId="0" borderId="2" xfId="0" applyFont="1" applyBorder="1" applyAlignment="1">
      <alignment horizontal="right" vertical="top" readingOrder="2"/>
    </xf>
    <xf numFmtId="0" fontId="0" fillId="5" borderId="12" xfId="0" applyFill="1" applyBorder="1" applyAlignment="1">
      <alignment horizontal="center" vertical="top"/>
    </xf>
    <xf numFmtId="0" fontId="0" fillId="5" borderId="13" xfId="0" applyFill="1" applyBorder="1" applyAlignment="1">
      <alignment horizontal="center" vertical="top"/>
    </xf>
    <xf numFmtId="0" fontId="18" fillId="0" borderId="2" xfId="0" applyFont="1" applyBorder="1" applyAlignment="1">
      <alignment horizontal="right" vertical="top" readingOrder="2"/>
    </xf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top"/>
    </xf>
    <xf numFmtId="0" fontId="0" fillId="8" borderId="21" xfId="0" applyFill="1" applyBorder="1" applyAlignment="1">
      <alignment vertical="top"/>
    </xf>
    <xf numFmtId="0" fontId="0" fillId="8" borderId="22" xfId="0" applyFill="1" applyBorder="1" applyAlignment="1">
      <alignment vertical="top"/>
    </xf>
    <xf numFmtId="0" fontId="0" fillId="8" borderId="23" xfId="0" applyFill="1" applyBorder="1" applyAlignment="1">
      <alignment vertical="top"/>
    </xf>
    <xf numFmtId="0" fontId="0" fillId="8" borderId="24" xfId="0" applyFill="1" applyBorder="1" applyAlignment="1">
      <alignment vertical="top"/>
    </xf>
    <xf numFmtId="9" fontId="6" fillId="0" borderId="15" xfId="1" applyFont="1" applyBorder="1" applyAlignment="1">
      <alignment horizontal="center" vertical="top"/>
    </xf>
    <xf numFmtId="9" fontId="6" fillId="0" borderId="17" xfId="1" applyFont="1" applyBorder="1" applyAlignment="1">
      <alignment horizontal="center" vertical="top"/>
    </xf>
    <xf numFmtId="0" fontId="6" fillId="0" borderId="8" xfId="0" applyFont="1" applyBorder="1" applyAlignment="1">
      <alignment vertical="center"/>
    </xf>
    <xf numFmtId="2" fontId="0" fillId="0" borderId="18" xfId="0" applyNumberFormat="1" applyBorder="1" applyAlignment="1">
      <alignment horizontal="right" vertical="top"/>
    </xf>
    <xf numFmtId="2" fontId="13" fillId="0" borderId="18" xfId="0" applyNumberFormat="1" applyFont="1" applyBorder="1" applyAlignment="1">
      <alignment horizontal="right" vertical="top"/>
    </xf>
    <xf numFmtId="9" fontId="0" fillId="0" borderId="18" xfId="1" applyFont="1" applyFill="1" applyBorder="1" applyAlignment="1">
      <alignment horizontal="center" vertical="top"/>
    </xf>
    <xf numFmtId="0" fontId="3" fillId="8" borderId="1" xfId="0" applyFont="1" applyFill="1" applyBorder="1" applyAlignment="1">
      <alignment vertical="top"/>
    </xf>
    <xf numFmtId="2" fontId="0" fillId="0" borderId="19" xfId="0" applyNumberFormat="1" applyBorder="1" applyAlignment="1">
      <alignment horizontal="right" vertical="top"/>
    </xf>
    <xf numFmtId="2" fontId="13" fillId="0" borderId="19" xfId="0" applyNumberFormat="1" applyFont="1" applyBorder="1" applyAlignment="1">
      <alignment horizontal="right" vertical="top"/>
    </xf>
    <xf numFmtId="9" fontId="0" fillId="0" borderId="19" xfId="1" applyFont="1" applyFill="1" applyBorder="1" applyAlignment="1">
      <alignment horizontal="center" vertical="top"/>
    </xf>
    <xf numFmtId="2" fontId="0" fillId="6" borderId="18" xfId="0" applyNumberFormat="1" applyFill="1" applyBorder="1" applyAlignment="1">
      <alignment horizontal="right" vertical="top"/>
    </xf>
    <xf numFmtId="9" fontId="0" fillId="6" borderId="18" xfId="1" applyFont="1" applyFill="1" applyBorder="1" applyAlignment="1">
      <alignment horizontal="center" vertical="top"/>
    </xf>
    <xf numFmtId="0" fontId="2" fillId="6" borderId="18" xfId="0" applyFont="1" applyFill="1" applyBorder="1" applyAlignment="1">
      <alignment vertical="top"/>
    </xf>
    <xf numFmtId="165" fontId="6" fillId="3" borderId="1" xfId="0" applyNumberFormat="1" applyFont="1" applyFill="1" applyBorder="1"/>
    <xf numFmtId="9" fontId="6" fillId="3" borderId="1" xfId="1" applyFont="1" applyFill="1" applyBorder="1" applyAlignment="1">
      <alignment horizontal="center"/>
    </xf>
    <xf numFmtId="0" fontId="6" fillId="3" borderId="1" xfId="0" applyFont="1" applyFill="1" applyBorder="1"/>
    <xf numFmtId="2" fontId="0" fillId="0" borderId="1" xfId="0" applyNumberFormat="1" applyBorder="1" applyAlignment="1">
      <alignment vertical="top"/>
    </xf>
    <xf numFmtId="2" fontId="13" fillId="0" borderId="1" xfId="0" applyNumberFormat="1" applyFont="1" applyBorder="1" applyAlignment="1">
      <alignment vertical="top"/>
    </xf>
    <xf numFmtId="9" fontId="2" fillId="0" borderId="1" xfId="1" applyFont="1" applyFill="1" applyBorder="1" applyAlignment="1">
      <alignment horizontal="center" vertical="top"/>
    </xf>
    <xf numFmtId="0" fontId="8" fillId="8" borderId="1" xfId="0" applyFont="1" applyFill="1" applyBorder="1" applyAlignment="1">
      <alignment vertical="top"/>
    </xf>
    <xf numFmtId="9" fontId="0" fillId="0" borderId="1" xfId="1" applyFont="1" applyFill="1" applyBorder="1" applyAlignment="1">
      <alignment horizontal="center" vertical="top"/>
    </xf>
    <xf numFmtId="0" fontId="2" fillId="8" borderId="1" xfId="0" applyFont="1" applyFill="1" applyBorder="1" applyAlignment="1">
      <alignment vertical="top"/>
    </xf>
    <xf numFmtId="165" fontId="0" fillId="3" borderId="1" xfId="0" applyNumberFormat="1" applyFill="1" applyBorder="1"/>
    <xf numFmtId="9" fontId="0" fillId="3" borderId="1" xfId="1" applyFont="1" applyFill="1" applyBorder="1" applyAlignment="1">
      <alignment horizontal="center"/>
    </xf>
    <xf numFmtId="0" fontId="2" fillId="3" borderId="1" xfId="0" applyFont="1" applyFill="1" applyBorder="1"/>
    <xf numFmtId="165" fontId="10" fillId="2" borderId="1" xfId="0" applyNumberFormat="1" applyFont="1" applyFill="1" applyBorder="1"/>
    <xf numFmtId="9" fontId="10" fillId="2" borderId="1" xfId="1" applyFont="1" applyFill="1" applyBorder="1" applyAlignment="1">
      <alignment horizontal="center"/>
    </xf>
    <xf numFmtId="0" fontId="10" fillId="2" borderId="1" xfId="0" applyFont="1" applyFill="1" applyBorder="1"/>
    <xf numFmtId="0" fontId="3" fillId="0" borderId="25" xfId="0" applyFont="1" applyBorder="1" applyAlignment="1">
      <alignment vertical="top"/>
    </xf>
    <xf numFmtId="9" fontId="0" fillId="0" borderId="19" xfId="0" applyNumberFormat="1" applyBorder="1" applyAlignment="1">
      <alignment vertical="top"/>
    </xf>
    <xf numFmtId="0" fontId="3" fillId="0" borderId="26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9" fontId="0" fillId="0" borderId="1" xfId="0" applyNumberFormat="1" applyBorder="1" applyAlignment="1">
      <alignment vertical="top"/>
    </xf>
    <xf numFmtId="0" fontId="0" fillId="10" borderId="0" xfId="0" applyFill="1"/>
    <xf numFmtId="0" fontId="0" fillId="10" borderId="0" xfId="0" applyFill="1" applyAlignment="1">
      <alignment vertical="top"/>
    </xf>
    <xf numFmtId="0" fontId="0" fillId="10" borderId="0" xfId="0" applyFill="1" applyAlignment="1">
      <alignment vertical="center"/>
    </xf>
    <xf numFmtId="0" fontId="0" fillId="10" borderId="0" xfId="0" applyFill="1" applyAlignment="1">
      <alignment wrapText="1"/>
    </xf>
    <xf numFmtId="0" fontId="11" fillId="0" borderId="2" xfId="0" applyFont="1" applyBorder="1" applyAlignment="1">
      <alignment vertical="top"/>
    </xf>
    <xf numFmtId="0" fontId="19" fillId="10" borderId="0" xfId="0" applyFont="1" applyFill="1" applyAlignment="1">
      <alignment horizontal="left" vertical="center"/>
    </xf>
    <xf numFmtId="0" fontId="0" fillId="10" borderId="0" xfId="0" applyFill="1" applyAlignment="1">
      <alignment vertical="center" wrapText="1"/>
    </xf>
    <xf numFmtId="0" fontId="11" fillId="9" borderId="2" xfId="0" applyFont="1" applyFill="1" applyBorder="1"/>
    <xf numFmtId="0" fontId="20" fillId="9" borderId="3" xfId="0" applyFont="1" applyFill="1" applyBorder="1"/>
    <xf numFmtId="0" fontId="6" fillId="2" borderId="2" xfId="0" applyFont="1" applyFill="1" applyBorder="1"/>
    <xf numFmtId="0" fontId="0" fillId="0" borderId="19" xfId="0" applyBorder="1" applyAlignment="1">
      <alignment vertical="top"/>
    </xf>
    <xf numFmtId="0" fontId="0" fillId="0" borderId="2" xfId="0" applyBorder="1" applyAlignment="1">
      <alignment horizontal="right" vertical="top" indent="2"/>
    </xf>
    <xf numFmtId="0" fontId="11" fillId="4" borderId="2" xfId="0" applyFont="1" applyFill="1" applyBorder="1" applyAlignment="1">
      <alignment horizontal="center" vertical="center" wrapText="1" readingOrder="2"/>
    </xf>
    <xf numFmtId="0" fontId="11" fillId="4" borderId="3" xfId="0" applyFont="1" applyFill="1" applyBorder="1" applyAlignment="1">
      <alignment horizontal="center" vertical="center" wrapText="1" readingOrder="2"/>
    </xf>
    <xf numFmtId="0" fontId="11" fillId="4" borderId="11" xfId="0" applyFont="1" applyFill="1" applyBorder="1" applyAlignment="1">
      <alignment horizontal="center" vertical="center" wrapText="1" readingOrder="2"/>
    </xf>
    <xf numFmtId="0" fontId="6" fillId="3" borderId="27" xfId="0" applyFont="1" applyFill="1" applyBorder="1"/>
    <xf numFmtId="0" fontId="6" fillId="3" borderId="16" xfId="0" applyFont="1" applyFill="1" applyBorder="1"/>
    <xf numFmtId="165" fontId="6" fillId="3" borderId="19" xfId="0" applyNumberFormat="1" applyFont="1" applyFill="1" applyBorder="1"/>
    <xf numFmtId="165" fontId="12" fillId="3" borderId="19" xfId="0" applyNumberFormat="1" applyFont="1" applyFill="1" applyBorder="1" applyAlignment="1">
      <alignment wrapText="1"/>
    </xf>
    <xf numFmtId="9" fontId="6" fillId="3" borderId="19" xfId="1" applyFont="1" applyFill="1" applyBorder="1" applyAlignment="1">
      <alignment horizontal="center"/>
    </xf>
    <xf numFmtId="0" fontId="6" fillId="3" borderId="19" xfId="0" applyFont="1" applyFill="1" applyBorder="1"/>
    <xf numFmtId="0" fontId="0" fillId="0" borderId="18" xfId="0" applyBorder="1" applyAlignment="1">
      <alignment vertical="top"/>
    </xf>
    <xf numFmtId="0" fontId="3" fillId="8" borderId="19" xfId="0" applyFont="1" applyFill="1" applyBorder="1" applyAlignment="1">
      <alignment vertical="top"/>
    </xf>
    <xf numFmtId="0" fontId="21" fillId="5" borderId="8" xfId="0" applyFont="1" applyFill="1" applyBorder="1" applyAlignment="1">
      <alignment horizontal="right" vertical="top"/>
    </xf>
    <xf numFmtId="0" fontId="21" fillId="0" borderId="16" xfId="0" applyFont="1" applyBorder="1" applyAlignment="1">
      <alignment horizontal="right" vertical="top"/>
    </xf>
    <xf numFmtId="0" fontId="21" fillId="0" borderId="3" xfId="0" applyFont="1" applyBorder="1" applyAlignment="1">
      <alignment horizontal="right" vertical="top"/>
    </xf>
    <xf numFmtId="0" fontId="17" fillId="3" borderId="16" xfId="0" applyFont="1" applyFill="1" applyBorder="1" applyAlignment="1">
      <alignment horizontal="right"/>
    </xf>
    <xf numFmtId="0" fontId="21" fillId="0" borderId="3" xfId="0" applyFont="1" applyBorder="1" applyAlignment="1">
      <alignment horizontal="right" vertical="top" readingOrder="2"/>
    </xf>
    <xf numFmtId="0" fontId="21" fillId="0" borderId="3" xfId="0" applyFont="1" applyBorder="1" applyAlignment="1">
      <alignment horizontal="right" vertical="top" wrapText="1" readingOrder="2"/>
    </xf>
    <xf numFmtId="0" fontId="21" fillId="0" borderId="3" xfId="0" applyFont="1" applyBorder="1" applyAlignment="1">
      <alignment horizontal="right" vertical="top" wrapText="1"/>
    </xf>
    <xf numFmtId="0" fontId="21" fillId="6" borderId="0" xfId="0" applyFont="1" applyFill="1" applyAlignment="1">
      <alignment horizontal="right" vertical="top"/>
    </xf>
    <xf numFmtId="0" fontId="17" fillId="3" borderId="3" xfId="0" applyFont="1" applyFill="1" applyBorder="1" applyAlignment="1">
      <alignment horizontal="right"/>
    </xf>
    <xf numFmtId="0" fontId="21" fillId="8" borderId="3" xfId="0" applyFont="1" applyFill="1" applyBorder="1" applyAlignment="1">
      <alignment horizontal="right" vertical="top"/>
    </xf>
    <xf numFmtId="0" fontId="21" fillId="6" borderId="3" xfId="0" applyFont="1" applyFill="1" applyBorder="1" applyAlignment="1">
      <alignment horizontal="right" vertical="top"/>
    </xf>
    <xf numFmtId="0" fontId="21" fillId="3" borderId="3" xfId="0" applyFont="1" applyFill="1" applyBorder="1" applyAlignment="1">
      <alignment horizontal="right"/>
    </xf>
    <xf numFmtId="0" fontId="21" fillId="0" borderId="8" xfId="0" applyFont="1" applyBorder="1" applyAlignment="1">
      <alignment horizontal="right" vertical="top"/>
    </xf>
    <xf numFmtId="0" fontId="22" fillId="2" borderId="3" xfId="0" applyFont="1" applyFill="1" applyBorder="1" applyAlignment="1">
      <alignment horizontal="right"/>
    </xf>
    <xf numFmtId="167" fontId="21" fillId="0" borderId="3" xfId="0" applyNumberFormat="1" applyFont="1" applyBorder="1" applyAlignment="1">
      <alignment horizontal="right" vertical="top" readingOrder="2"/>
    </xf>
    <xf numFmtId="166" fontId="21" fillId="0" borderId="3" xfId="0" applyNumberFormat="1" applyFont="1" applyBorder="1" applyAlignment="1">
      <alignment horizontal="right" vertical="top" readingOrder="2"/>
    </xf>
    <xf numFmtId="1" fontId="21" fillId="0" borderId="3" xfId="0" applyNumberFormat="1" applyFont="1" applyBorder="1" applyAlignment="1">
      <alignment horizontal="right" vertical="top" readingOrder="2"/>
    </xf>
    <xf numFmtId="0" fontId="21" fillId="0" borderId="0" xfId="0" applyFont="1" applyAlignment="1">
      <alignment horizontal="right" vertical="top"/>
    </xf>
    <xf numFmtId="0" fontId="23" fillId="10" borderId="0" xfId="0" applyFont="1" applyFill="1" applyAlignment="1">
      <alignment horizontal="left" vertical="center" indent="1"/>
    </xf>
    <xf numFmtId="0" fontId="10" fillId="10" borderId="0" xfId="0" applyFont="1" applyFill="1"/>
    <xf numFmtId="0" fontId="10" fillId="10" borderId="0" xfId="0" applyFont="1" applyFill="1" applyAlignment="1">
      <alignment vertical="center"/>
    </xf>
    <xf numFmtId="0" fontId="23" fillId="11" borderId="0" xfId="0" applyFont="1" applyFill="1" applyAlignment="1">
      <alignment horizontal="left" vertical="center" indent="1"/>
    </xf>
    <xf numFmtId="0" fontId="10" fillId="11" borderId="0" xfId="0" applyFont="1" applyFill="1"/>
    <xf numFmtId="0" fontId="10" fillId="11" borderId="0" xfId="0" applyFont="1" applyFill="1" applyAlignment="1">
      <alignment vertical="center"/>
    </xf>
    <xf numFmtId="0" fontId="10" fillId="9" borderId="3" xfId="0" applyFont="1" applyFill="1" applyBorder="1" applyAlignment="1">
      <alignment vertical="center"/>
    </xf>
    <xf numFmtId="0" fontId="24" fillId="9" borderId="3" xfId="0" applyFont="1" applyFill="1" applyBorder="1" applyAlignment="1">
      <alignment vertical="center"/>
    </xf>
    <xf numFmtId="164" fontId="10" fillId="8" borderId="3" xfId="0" applyNumberFormat="1" applyFont="1" applyFill="1" applyBorder="1" applyAlignment="1">
      <alignment horizontal="left" vertical="center" readingOrder="1"/>
    </xf>
    <xf numFmtId="164" fontId="10" fillId="8" borderId="3" xfId="0" applyNumberFormat="1" applyFont="1" applyFill="1" applyBorder="1" applyAlignment="1">
      <alignment vertical="center"/>
    </xf>
    <xf numFmtId="0" fontId="0" fillId="0" borderId="2" xfId="0" applyBorder="1" applyAlignment="1">
      <alignment horizontal="right" vertical="top" wrapText="1" readingOrder="2"/>
    </xf>
    <xf numFmtId="0" fontId="0" fillId="0" borderId="11" xfId="0" applyBorder="1" applyAlignment="1">
      <alignment horizontal="right" vertical="top" wrapText="1" readingOrder="2"/>
    </xf>
    <xf numFmtId="0" fontId="26" fillId="0" borderId="0" xfId="0" applyFont="1" applyAlignment="1">
      <alignment vertical="top"/>
    </xf>
    <xf numFmtId="164" fontId="3" fillId="8" borderId="28" xfId="0" applyNumberFormat="1" applyFont="1" applyFill="1" applyBorder="1" applyAlignment="1">
      <alignment vertical="top"/>
    </xf>
    <xf numFmtId="164" fontId="6" fillId="3" borderId="4" xfId="0" applyNumberFormat="1" applyFont="1" applyFill="1" applyBorder="1"/>
    <xf numFmtId="164" fontId="3" fillId="8" borderId="2" xfId="0" applyNumberFormat="1" applyFont="1" applyFill="1" applyBorder="1" applyAlignment="1">
      <alignment vertical="top"/>
    </xf>
    <xf numFmtId="164" fontId="2" fillId="6" borderId="14" xfId="0" applyNumberFormat="1" applyFont="1" applyFill="1" applyBorder="1" applyAlignment="1">
      <alignment vertical="top"/>
    </xf>
    <xf numFmtId="164" fontId="6" fillId="3" borderId="2" xfId="0" applyNumberFormat="1" applyFont="1" applyFill="1" applyBorder="1"/>
    <xf numFmtId="164" fontId="3" fillId="6" borderId="14" xfId="0" applyNumberFormat="1" applyFont="1" applyFill="1" applyBorder="1" applyAlignment="1">
      <alignment vertical="top"/>
    </xf>
    <xf numFmtId="164" fontId="2" fillId="3" borderId="2" xfId="0" applyNumberFormat="1" applyFont="1" applyFill="1" applyBorder="1"/>
    <xf numFmtId="164" fontId="10" fillId="2" borderId="2" xfId="0" applyNumberFormat="1" applyFont="1" applyFill="1" applyBorder="1"/>
    <xf numFmtId="164" fontId="3" fillId="4" borderId="4" xfId="0" applyNumberFormat="1" applyFont="1" applyFill="1" applyBorder="1" applyAlignment="1">
      <alignment vertical="top"/>
    </xf>
    <xf numFmtId="164" fontId="3" fillId="0" borderId="4" xfId="0" applyNumberFormat="1" applyFont="1" applyBorder="1" applyAlignment="1">
      <alignment vertical="top"/>
    </xf>
    <xf numFmtId="0" fontId="6" fillId="5" borderId="19" xfId="0" applyFont="1" applyFill="1" applyBorder="1" applyAlignment="1">
      <alignment vertical="top"/>
    </xf>
    <xf numFmtId="0" fontId="12" fillId="5" borderId="19" xfId="0" applyFont="1" applyFill="1" applyBorder="1" applyAlignment="1">
      <alignment vertical="top" wrapText="1"/>
    </xf>
    <xf numFmtId="9" fontId="6" fillId="5" borderId="19" xfId="1" applyFont="1" applyFill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9" fontId="0" fillId="0" borderId="30" xfId="0" applyNumberFormat="1" applyBorder="1" applyAlignment="1">
      <alignment vertical="top"/>
    </xf>
    <xf numFmtId="164" fontId="3" fillId="7" borderId="12" xfId="0" applyNumberFormat="1" applyFont="1" applyFill="1" applyBorder="1" applyAlignment="1">
      <alignment vertical="top"/>
    </xf>
    <xf numFmtId="0" fontId="27" fillId="5" borderId="4" xfId="0" applyFont="1" applyFill="1" applyBorder="1" applyAlignment="1">
      <alignment horizontal="center" vertical="top"/>
    </xf>
    <xf numFmtId="0" fontId="28" fillId="5" borderId="16" xfId="0" applyFont="1" applyFill="1" applyBorder="1" applyAlignment="1">
      <alignment horizontal="center" vertical="top"/>
    </xf>
    <xf numFmtId="0" fontId="6" fillId="5" borderId="16" xfId="0" applyFont="1" applyFill="1" applyBorder="1" applyAlignment="1">
      <alignment horizontal="right" vertical="top"/>
    </xf>
    <xf numFmtId="0" fontId="31" fillId="0" borderId="12" xfId="0" quotePrefix="1" applyFont="1" applyBorder="1" applyAlignment="1">
      <alignment vertical="top"/>
    </xf>
    <xf numFmtId="9" fontId="32" fillId="0" borderId="11" xfId="1" applyFont="1" applyBorder="1" applyAlignment="1">
      <alignment horizontal="center" vertical="top"/>
    </xf>
    <xf numFmtId="0" fontId="32" fillId="8" borderId="3" xfId="0" applyFont="1" applyFill="1" applyBorder="1" applyAlignment="1">
      <alignment horizontal="center" vertical="top"/>
    </xf>
    <xf numFmtId="0" fontId="33" fillId="12" borderId="8" xfId="0" applyFont="1" applyFill="1" applyBorder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2" borderId="31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right" vertical="top"/>
    </xf>
    <xf numFmtId="0" fontId="1" fillId="9" borderId="6" xfId="0" applyFont="1" applyFill="1" applyBorder="1" applyAlignment="1">
      <alignment horizontal="right" vertical="top"/>
    </xf>
    <xf numFmtId="0" fontId="1" fillId="9" borderId="9" xfId="0" applyFont="1" applyFill="1" applyBorder="1" applyAlignment="1">
      <alignment horizontal="center" vertical="top"/>
    </xf>
    <xf numFmtId="0" fontId="1" fillId="9" borderId="6" xfId="0" applyFont="1" applyFill="1" applyBorder="1" applyAlignment="1">
      <alignment horizontal="center" vertical="top"/>
    </xf>
    <xf numFmtId="0" fontId="10" fillId="9" borderId="3" xfId="0" applyFont="1" applyFill="1" applyBorder="1" applyAlignment="1">
      <alignment horizontal="right" vertical="top" wrapText="1"/>
    </xf>
    <xf numFmtId="0" fontId="10" fillId="9" borderId="3" xfId="0" applyFont="1" applyFill="1" applyBorder="1" applyAlignment="1">
      <alignment horizontal="right" vertical="center" wrapText="1"/>
    </xf>
    <xf numFmtId="0" fontId="30" fillId="0" borderId="3" xfId="0" applyFont="1" applyBorder="1" applyAlignment="1">
      <alignment horizontal="center" vertical="top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4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31" fillId="0" borderId="14" xfId="0" applyFont="1" applyBorder="1" applyAlignment="1">
      <alignment horizontal="center" vertical="top"/>
    </xf>
    <xf numFmtId="0" fontId="31" fillId="0" borderId="0" xfId="0" applyFont="1" applyBorder="1" applyAlignment="1">
      <alignment horizontal="center" vertical="top"/>
    </xf>
    <xf numFmtId="0" fontId="31" fillId="0" borderId="4" xfId="0" applyFont="1" applyBorder="1" applyAlignment="1">
      <alignment horizontal="center" vertical="top"/>
    </xf>
    <xf numFmtId="0" fontId="31" fillId="0" borderId="16" xfId="0" applyFont="1" applyBorder="1" applyAlignment="1">
      <alignment horizontal="center" vertical="top"/>
    </xf>
    <xf numFmtId="0" fontId="29" fillId="0" borderId="8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6" fillId="8" borderId="8" xfId="0" applyFont="1" applyFill="1" applyBorder="1" applyAlignment="1">
      <alignment horizontal="center" vertical="center"/>
    </xf>
    <xf numFmtId="0" fontId="26" fillId="8" borderId="1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top" wrapText="1" readingOrder="2"/>
    </xf>
    <xf numFmtId="0" fontId="0" fillId="5" borderId="2" xfId="0" applyFill="1" applyBorder="1" applyAlignment="1">
      <alignment horizontal="center" vertical="top"/>
    </xf>
    <xf numFmtId="0" fontId="0" fillId="5" borderId="3" xfId="0" applyFill="1" applyBorder="1" applyAlignment="1">
      <alignment horizontal="center" vertical="top"/>
    </xf>
    <xf numFmtId="0" fontId="0" fillId="5" borderId="11" xfId="0" applyFill="1" applyBorder="1" applyAlignment="1">
      <alignment horizontal="center" vertical="top"/>
    </xf>
    <xf numFmtId="0" fontId="25" fillId="0" borderId="3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readingOrder="2"/>
    </xf>
    <xf numFmtId="0" fontId="17" fillId="5" borderId="1" xfId="0" applyFont="1" applyFill="1" applyBorder="1" applyAlignment="1">
      <alignment horizontal="center" vertical="top" wrapText="1" readingOrder="2"/>
    </xf>
    <xf numFmtId="0" fontId="26" fillId="8" borderId="1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_ [$₪-40D]\ * #,##0.00_ ;_ [$₪-40D]\ * \-#,##0.00_ ;_ [$₪-40D]\ * &quot;-&quot;??_ ;_ @_ 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top" textRotation="0" wrapText="0" indent="0" justifyLastLine="0" shrinkToFit="0" readingOrder="0"/>
      <border diagonalUp="1" diagonalDown="1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 style="thin">
          <color theme="0" tint="-0.24994659260841701"/>
        </diagonal>
        <vertical/>
        <horizontal/>
      </border>
    </dxf>
    <dxf>
      <numFmt numFmtId="13" formatCode="0%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top" textRotation="0" wrapText="0" indent="0" justifyLastLine="0" shrinkToFit="0" readingOrder="0"/>
      <border diagonalUp="1" diagonalDown="1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 style="thin">
          <color theme="0" tint="-0.24994659260841701"/>
        </diagonal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right" vertical="top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EBE"/>
      <color rgb="FFFFFFF7"/>
      <color rgb="FFED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501650</xdr:colOff>
      <xdr:row>1</xdr:row>
      <xdr:rowOff>49108</xdr:rowOff>
    </xdr:from>
    <xdr:to>
      <xdr:col>4</xdr:col>
      <xdr:colOff>1640048</xdr:colOff>
      <xdr:row>1</xdr:row>
      <xdr:rowOff>310060</xdr:rowOff>
    </xdr:to>
    <xdr:pic>
      <xdr:nvPicPr>
        <xdr:cNvPr id="2" name="Picture 1" descr="כללית, הנדסה רפואית בע&quot;מ, שירותי תמיכה למערכות בריאות">
          <a:extLst>
            <a:ext uri="{FF2B5EF4-FFF2-40B4-BE49-F238E27FC236}">
              <a16:creationId xmlns:a16="http://schemas.microsoft.com/office/drawing/2014/main" id="{BBE828A3-F160-47C6-9BEC-4FBD20FE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59950592" y="163408"/>
          <a:ext cx="1138398" cy="260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1948433</xdr:colOff>
      <xdr:row>0</xdr:row>
      <xdr:rowOff>0</xdr:rowOff>
    </xdr:from>
    <xdr:to>
      <xdr:col>5</xdr:col>
      <xdr:colOff>428625</xdr:colOff>
      <xdr:row>1</xdr:row>
      <xdr:rowOff>320041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52452AA7-7883-4290-9D82-7DD493C87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0279150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טבלה1" displayName="טבלה1" ref="B10:I133" totalsRowShown="0" headerRowBorderDxfId="9" tableBorderDxfId="8">
  <tableColumns count="8">
    <tableColumn id="1" name="מספר סידורי" dataDxfId="7">
      <calculatedColumnFormula>ROWS($A11:A$126)+500</calculatedColumnFormula>
    </tableColumn>
    <tableColumn id="2" name="קטגוריה" dataDxfId="6"/>
    <tableColumn id="3" name="פריט" dataDxfId="5"/>
    <tableColumn id="4" name="כמות" dataDxfId="4"/>
    <tableColumn id="5" name="מקדם שקלול" dataDxfId="3"/>
    <tableColumn id="6" name="משקל %" dataDxfId="2"/>
    <tableColumn id="7" name="מק&quot;ט יצרן" dataDxfId="1"/>
    <tableColumn id="8" name="מחיר ליחידה_x000a_(₪ ללא מע&quot;מ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פרט המוצרים" altTextSummary="מפרט המוצרים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5"/>
  <sheetViews>
    <sheetView rightToLeft="1" workbookViewId="0">
      <selection activeCell="F25" sqref="F25"/>
    </sheetView>
  </sheetViews>
  <sheetFormatPr defaultColWidth="8.75" defaultRowHeight="14.25" x14ac:dyDescent="0.2"/>
  <cols>
    <col min="1" max="1" width="8.75" style="73"/>
    <col min="2" max="5" width="25.625" style="71" customWidth="1"/>
    <col min="6" max="16384" width="8.75" style="71"/>
  </cols>
  <sheetData>
    <row r="1" spans="1:7" ht="9" customHeight="1" thickBot="1" x14ac:dyDescent="0.25">
      <c r="A1" s="152" t="s">
        <v>151</v>
      </c>
      <c r="B1" s="152"/>
      <c r="C1" s="152"/>
      <c r="D1" s="152"/>
      <c r="E1" s="152"/>
    </row>
    <row r="2" spans="1:7" s="72" customFormat="1" ht="30" customHeight="1" thickBot="1" x14ac:dyDescent="0.25">
      <c r="A2" s="73"/>
      <c r="B2" s="154" t="s">
        <v>37</v>
      </c>
      <c r="C2" s="155"/>
      <c r="D2" s="155"/>
      <c r="E2" s="155"/>
    </row>
    <row r="3" spans="1:7" s="72" customFormat="1" ht="11.45" customHeight="1" x14ac:dyDescent="0.15">
      <c r="A3" s="73"/>
      <c r="B3" s="153" t="s">
        <v>137</v>
      </c>
      <c r="C3" s="153"/>
      <c r="D3" s="153"/>
      <c r="E3" s="153"/>
    </row>
    <row r="4" spans="1:7" s="72" customFormat="1" ht="20.45" customHeight="1" x14ac:dyDescent="0.2">
      <c r="A4" s="73"/>
      <c r="B4" s="83" t="s">
        <v>38</v>
      </c>
      <c r="C4" s="83"/>
      <c r="D4" s="84"/>
      <c r="E4" s="85"/>
    </row>
    <row r="5" spans="1:7" s="72" customFormat="1" ht="20.45" customHeight="1" thickBot="1" x14ac:dyDescent="0.25">
      <c r="A5" s="73"/>
      <c r="B5" s="83" t="s">
        <v>39</v>
      </c>
      <c r="C5" s="83"/>
      <c r="D5" s="84"/>
      <c r="E5" s="85"/>
    </row>
    <row r="6" spans="1:7" ht="8.4499999999999993" hidden="1" customHeight="1" x14ac:dyDescent="0.2"/>
    <row r="7" spans="1:7" ht="19.5" customHeight="1" x14ac:dyDescent="0.2">
      <c r="B7" s="153" t="s">
        <v>137</v>
      </c>
      <c r="C7" s="153"/>
      <c r="D7" s="153"/>
      <c r="E7" s="153"/>
    </row>
    <row r="8" spans="1:7" ht="21.6" customHeight="1" x14ac:dyDescent="0.25">
      <c r="B8" s="78" t="s">
        <v>29</v>
      </c>
      <c r="C8" s="79"/>
      <c r="D8" s="79"/>
      <c r="E8" s="79"/>
    </row>
    <row r="9" spans="1:7" s="113" customFormat="1" ht="30.6" customHeight="1" x14ac:dyDescent="0.2">
      <c r="A9" s="112">
        <f>ROWS($A$9:A9)</f>
        <v>1</v>
      </c>
      <c r="B9" s="118" t="s">
        <v>30</v>
      </c>
      <c r="C9" s="118"/>
      <c r="D9" s="120" t="s">
        <v>34</v>
      </c>
      <c r="E9" s="121">
        <v>1E-3</v>
      </c>
    </row>
    <row r="10" spans="1:7" s="114" customFormat="1" ht="30.6" customHeight="1" x14ac:dyDescent="0.2">
      <c r="A10" s="112">
        <f>ROWS($A$9:A10)</f>
        <v>2</v>
      </c>
      <c r="B10" s="159" t="s">
        <v>132</v>
      </c>
      <c r="C10" s="159"/>
      <c r="D10" s="159"/>
      <c r="E10" s="159"/>
      <c r="F10" s="113"/>
      <c r="G10" s="113"/>
    </row>
    <row r="11" spans="1:7" s="114" customFormat="1" ht="30.6" customHeight="1" x14ac:dyDescent="0.2">
      <c r="A11" s="112">
        <f>ROWS($A$9:A11)</f>
        <v>3</v>
      </c>
      <c r="B11" s="159" t="s">
        <v>40</v>
      </c>
      <c r="C11" s="159"/>
      <c r="D11" s="159"/>
      <c r="E11" s="159"/>
      <c r="F11" s="113"/>
      <c r="G11" s="113"/>
    </row>
    <row r="12" spans="1:7" s="114" customFormat="1" ht="30.6" customHeight="1" x14ac:dyDescent="0.2">
      <c r="A12" s="112">
        <f>ROWS($A$9:A12)</f>
        <v>4</v>
      </c>
      <c r="B12" s="158" t="s">
        <v>130</v>
      </c>
      <c r="C12" s="158"/>
      <c r="D12" s="158"/>
      <c r="E12" s="158"/>
      <c r="F12" s="113"/>
      <c r="G12" s="113"/>
    </row>
    <row r="13" spans="1:7" s="114" customFormat="1" ht="30.6" customHeight="1" x14ac:dyDescent="0.2">
      <c r="A13" s="112">
        <f>ROWS($A$9:A13)</f>
        <v>5</v>
      </c>
      <c r="B13" s="159" t="s">
        <v>131</v>
      </c>
      <c r="C13" s="159"/>
      <c r="D13" s="159"/>
      <c r="E13" s="159"/>
      <c r="F13" s="113"/>
      <c r="G13" s="113"/>
    </row>
    <row r="14" spans="1:7" s="117" customFormat="1" ht="30.6" customHeight="1" x14ac:dyDescent="0.2">
      <c r="A14" s="115">
        <f>ROWS($A$9:A14)</f>
        <v>6</v>
      </c>
      <c r="B14" s="158" t="s">
        <v>41</v>
      </c>
      <c r="C14" s="158"/>
      <c r="D14" s="158"/>
      <c r="E14" s="158"/>
      <c r="F14" s="116"/>
      <c r="G14" s="116"/>
    </row>
    <row r="15" spans="1:7" s="114" customFormat="1" ht="30.6" customHeight="1" x14ac:dyDescent="0.2">
      <c r="A15" s="115">
        <f>ROWS($A$9:A15)</f>
        <v>7</v>
      </c>
      <c r="B15" s="159" t="s">
        <v>42</v>
      </c>
      <c r="C15" s="159"/>
      <c r="D15" s="159"/>
      <c r="E15" s="159"/>
      <c r="F15" s="113"/>
      <c r="G15" s="113"/>
    </row>
    <row r="16" spans="1:7" s="117" customFormat="1" ht="30.6" customHeight="1" x14ac:dyDescent="0.2">
      <c r="A16" s="115">
        <f>ROWS($A$9:A16)</f>
        <v>8</v>
      </c>
      <c r="B16" s="159" t="s">
        <v>35</v>
      </c>
      <c r="C16" s="159"/>
      <c r="D16" s="159"/>
      <c r="E16" s="159"/>
      <c r="F16" s="116"/>
      <c r="G16" s="116"/>
    </row>
    <row r="17" spans="1:7" s="117" customFormat="1" ht="30.6" customHeight="1" x14ac:dyDescent="0.2">
      <c r="A17" s="115">
        <f>ROWS($A$9:A17)</f>
        <v>9</v>
      </c>
      <c r="B17" s="118" t="s">
        <v>31</v>
      </c>
      <c r="C17" s="118"/>
      <c r="D17" s="118"/>
      <c r="E17" s="118"/>
      <c r="F17" s="116"/>
      <c r="G17" s="116"/>
    </row>
    <row r="18" spans="1:7" s="117" customFormat="1" ht="30.6" customHeight="1" thickBot="1" x14ac:dyDescent="0.25">
      <c r="A18" s="115">
        <f>ROWS($A$9:A18)</f>
        <v>10</v>
      </c>
      <c r="B18" s="119" t="s">
        <v>32</v>
      </c>
      <c r="C18" s="118"/>
      <c r="D18" s="118"/>
      <c r="E18" s="118"/>
      <c r="F18" s="116"/>
      <c r="G18" s="116"/>
    </row>
    <row r="19" spans="1:7" ht="11.45" customHeight="1" thickBot="1" x14ac:dyDescent="0.25">
      <c r="A19" s="76"/>
      <c r="B19" s="153" t="s">
        <v>137</v>
      </c>
      <c r="C19" s="153"/>
      <c r="D19" s="153"/>
      <c r="E19" s="153"/>
    </row>
    <row r="20" spans="1:7" s="74" customFormat="1" ht="30" customHeight="1" thickBot="1" x14ac:dyDescent="0.25">
      <c r="A20" s="77"/>
      <c r="B20" s="156" t="s">
        <v>33</v>
      </c>
      <c r="C20" s="157"/>
      <c r="D20" s="157"/>
      <c r="E20" s="157"/>
    </row>
    <row r="21" spans="1:7" ht="11.45" customHeight="1" x14ac:dyDescent="0.2">
      <c r="B21" s="153" t="s">
        <v>137</v>
      </c>
      <c r="C21" s="153"/>
      <c r="D21" s="153"/>
      <c r="E21" s="153"/>
    </row>
    <row r="22" spans="1:7" ht="29.65" customHeight="1" x14ac:dyDescent="0.2">
      <c r="B22" s="75" t="s">
        <v>6</v>
      </c>
      <c r="C22" s="150" t="s">
        <v>143</v>
      </c>
      <c r="D22" s="150"/>
      <c r="E22" s="150"/>
    </row>
    <row r="23" spans="1:7" ht="29.65" customHeight="1" x14ac:dyDescent="0.2">
      <c r="B23" s="75" t="s">
        <v>7</v>
      </c>
      <c r="C23" s="150" t="s">
        <v>144</v>
      </c>
      <c r="D23" s="150"/>
      <c r="E23" s="150"/>
    </row>
    <row r="24" spans="1:7" ht="29.65" customHeight="1" x14ac:dyDescent="0.2">
      <c r="B24" s="75" t="s">
        <v>17</v>
      </c>
      <c r="C24" s="150" t="s">
        <v>145</v>
      </c>
      <c r="D24" s="150"/>
      <c r="E24" s="150"/>
    </row>
    <row r="25" spans="1:7" x14ac:dyDescent="0.2">
      <c r="B25" s="151" t="s">
        <v>152</v>
      </c>
      <c r="C25" s="151"/>
      <c r="D25" s="151"/>
      <c r="E25" s="151"/>
    </row>
  </sheetData>
  <protectedRanges>
    <protectedRange sqref="C22:E24" name="Range2"/>
    <protectedRange sqref="C22:E24" name="Range3"/>
  </protectedRanges>
  <mergeCells count="18">
    <mergeCell ref="B12:E12"/>
    <mergeCell ref="B13:E13"/>
    <mergeCell ref="C22:E22"/>
    <mergeCell ref="C23:E23"/>
    <mergeCell ref="C24:E24"/>
    <mergeCell ref="B25:E25"/>
    <mergeCell ref="A1:E1"/>
    <mergeCell ref="B3:E3"/>
    <mergeCell ref="B7:E7"/>
    <mergeCell ref="B19:E19"/>
    <mergeCell ref="B21:E21"/>
    <mergeCell ref="B2:E2"/>
    <mergeCell ref="B20:E20"/>
    <mergeCell ref="B14:E14"/>
    <mergeCell ref="B10:E10"/>
    <mergeCell ref="B16:E16"/>
    <mergeCell ref="B15:E15"/>
    <mergeCell ref="B11:E11"/>
  </mergeCells>
  <hyperlinks>
    <hyperlink ref="B4:B5" location="'תת&quot;ח'!A1" display="מערכת תת&quot;ח"/>
  </hyperlink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showGridLines="0" rightToLeft="1" tabSelected="1" zoomScale="70" zoomScaleNormal="70" workbookViewId="0">
      <pane ySplit="15" topLeftCell="A16" activePane="bottomLeft" state="frozen"/>
      <selection pane="bottomLeft" activeCell="D100" sqref="D100"/>
    </sheetView>
  </sheetViews>
  <sheetFormatPr defaultColWidth="8.75" defaultRowHeight="14.25" x14ac:dyDescent="0.2"/>
  <cols>
    <col min="1" max="1" width="1.25" style="1" customWidth="1"/>
    <col min="2" max="2" width="6.75" style="1" customWidth="1"/>
    <col min="3" max="3" width="33" style="1" customWidth="1"/>
    <col min="4" max="4" width="70.75" style="111" customWidth="1"/>
    <col min="5" max="5" width="6.75" style="1" customWidth="1"/>
    <col min="6" max="6" width="6.625" style="1" hidden="1" customWidth="1"/>
    <col min="7" max="7" width="1.75" style="5" hidden="1" customWidth="1"/>
    <col min="8" max="9" width="20.75" style="1" customWidth="1"/>
    <col min="10" max="10" width="8.75" style="1"/>
    <col min="11" max="19" width="4.25" style="1" customWidth="1"/>
    <col min="20" max="16384" width="8.75" style="1"/>
  </cols>
  <sheetData>
    <row r="1" spans="1:9" ht="23.25" x14ac:dyDescent="0.2">
      <c r="A1" s="124" t="s">
        <v>138</v>
      </c>
      <c r="B1" s="170" t="s">
        <v>37</v>
      </c>
      <c r="C1" s="171"/>
      <c r="D1" s="171"/>
      <c r="E1" s="171"/>
      <c r="F1" s="171"/>
      <c r="G1" s="171"/>
      <c r="H1" s="171"/>
      <c r="I1" s="171"/>
    </row>
    <row r="2" spans="1:9" x14ac:dyDescent="0.2">
      <c r="B2" s="179" t="s">
        <v>137</v>
      </c>
      <c r="C2" s="179"/>
      <c r="D2" s="179"/>
      <c r="E2" s="179"/>
      <c r="F2" s="179"/>
      <c r="G2" s="179"/>
      <c r="H2" s="179"/>
      <c r="I2" s="179"/>
    </row>
    <row r="3" spans="1:9" s="10" customFormat="1" ht="25.15" customHeight="1" x14ac:dyDescent="0.2">
      <c r="B3" s="180" t="s">
        <v>28</v>
      </c>
      <c r="C3" s="181"/>
      <c r="D3" s="172" t="s">
        <v>139</v>
      </c>
      <c r="E3" s="173"/>
      <c r="F3" s="173"/>
      <c r="G3" s="174"/>
      <c r="H3" s="175" t="s">
        <v>38</v>
      </c>
      <c r="I3" s="175"/>
    </row>
    <row r="4" spans="1:9" ht="24" hidden="1" customHeight="1" x14ac:dyDescent="0.2">
      <c r="B4" s="176"/>
      <c r="C4" s="177"/>
      <c r="D4" s="177"/>
      <c r="E4" s="177"/>
      <c r="F4" s="177"/>
      <c r="G4" s="178"/>
      <c r="H4" s="175" t="s">
        <v>38</v>
      </c>
      <c r="I4" s="175"/>
    </row>
    <row r="5" spans="1:9" ht="22.9" hidden="1" customHeight="1" x14ac:dyDescent="0.2">
      <c r="B5" s="29"/>
      <c r="C5" s="27"/>
      <c r="D5" s="94"/>
      <c r="E5" s="27"/>
      <c r="F5" s="27"/>
      <c r="G5" s="30"/>
      <c r="H5" s="190"/>
      <c r="I5" s="190"/>
    </row>
    <row r="6" spans="1:9" s="10" customFormat="1" ht="25.9" customHeight="1" x14ac:dyDescent="0.2">
      <c r="B6" s="185" t="s">
        <v>43</v>
      </c>
      <c r="C6" s="186"/>
      <c r="D6" s="186"/>
      <c r="E6" s="186"/>
      <c r="F6" s="186"/>
      <c r="G6" s="187"/>
      <c r="H6" s="191" t="s">
        <v>139</v>
      </c>
      <c r="I6" s="191"/>
    </row>
    <row r="7" spans="1:9" s="10" customFormat="1" ht="25.9" hidden="1" customHeight="1" x14ac:dyDescent="0.2">
      <c r="B7" s="185" t="s">
        <v>26</v>
      </c>
      <c r="C7" s="186"/>
      <c r="D7" s="186"/>
      <c r="E7" s="186"/>
      <c r="F7" s="186"/>
      <c r="G7" s="187"/>
      <c r="H7" s="188"/>
      <c r="I7" s="188"/>
    </row>
    <row r="8" spans="1:9" s="10" customFormat="1" ht="25.9" customHeight="1" x14ac:dyDescent="0.2">
      <c r="B8" s="185" t="s">
        <v>27</v>
      </c>
      <c r="C8" s="186"/>
      <c r="D8" s="186"/>
      <c r="E8" s="186"/>
      <c r="F8" s="186"/>
      <c r="G8" s="187"/>
      <c r="H8" s="189">
        <v>36</v>
      </c>
      <c r="I8" s="189"/>
    </row>
    <row r="9" spans="1:9" s="10" customFormat="1" ht="13.9" customHeight="1" x14ac:dyDescent="0.2">
      <c r="B9" s="192" t="s">
        <v>137</v>
      </c>
      <c r="C9" s="192"/>
      <c r="D9" s="192"/>
      <c r="E9" s="192"/>
      <c r="F9" s="192"/>
      <c r="G9" s="192"/>
      <c r="H9" s="192"/>
      <c r="I9" s="192"/>
    </row>
    <row r="10" spans="1:9" s="17" customFormat="1" ht="35.1" customHeight="1" x14ac:dyDescent="0.2">
      <c r="B10" s="145" t="s">
        <v>140</v>
      </c>
      <c r="C10" s="146" t="s">
        <v>141</v>
      </c>
      <c r="D10" s="147" t="s">
        <v>1</v>
      </c>
      <c r="E10" s="135" t="s">
        <v>4</v>
      </c>
      <c r="F10" s="136" t="s">
        <v>24</v>
      </c>
      <c r="G10" s="137" t="s">
        <v>20</v>
      </c>
      <c r="H10" s="138" t="s">
        <v>0</v>
      </c>
      <c r="I10" s="139" t="s">
        <v>21</v>
      </c>
    </row>
    <row r="11" spans="1:9" ht="19.899999999999999" hidden="1" customHeight="1" x14ac:dyDescent="0.2">
      <c r="B11" s="92">
        <v>0</v>
      </c>
      <c r="C11" s="24" t="s">
        <v>44</v>
      </c>
      <c r="D11" s="95"/>
      <c r="E11" s="41">
        <v>1</v>
      </c>
      <c r="F11" s="42">
        <v>1</v>
      </c>
      <c r="G11" s="43">
        <v>1</v>
      </c>
      <c r="H11" s="93"/>
      <c r="I11" s="125"/>
    </row>
    <row r="12" spans="1:9" ht="19.899999999999999" hidden="1" customHeight="1" x14ac:dyDescent="0.2">
      <c r="B12" s="92"/>
      <c r="C12" s="82"/>
      <c r="D12" s="96"/>
      <c r="E12" s="41"/>
      <c r="F12" s="42"/>
      <c r="G12" s="43"/>
      <c r="H12" s="44"/>
      <c r="I12" s="125"/>
    </row>
    <row r="13" spans="1:9" ht="19.899999999999999" hidden="1" customHeight="1" x14ac:dyDescent="0.2">
      <c r="B13" s="92"/>
      <c r="C13" s="82"/>
      <c r="D13" s="96"/>
      <c r="E13" s="41"/>
      <c r="F13" s="42"/>
      <c r="G13" s="43"/>
      <c r="H13" s="44"/>
      <c r="I13" s="125"/>
    </row>
    <row r="14" spans="1:9" ht="19.899999999999999" hidden="1" customHeight="1" x14ac:dyDescent="0.2">
      <c r="B14" s="81"/>
      <c r="C14" s="82"/>
      <c r="D14" s="96"/>
      <c r="E14" s="45"/>
      <c r="F14" s="46"/>
      <c r="G14" s="47"/>
      <c r="H14" s="44"/>
      <c r="I14" s="125"/>
    </row>
    <row r="15" spans="1:9" s="22" customFormat="1" ht="12" hidden="1" customHeight="1" x14ac:dyDescent="0.25">
      <c r="B15" s="86" t="s">
        <v>23</v>
      </c>
      <c r="C15" s="87"/>
      <c r="D15" s="97"/>
      <c r="E15" s="88"/>
      <c r="F15" s="89" t="s">
        <v>24</v>
      </c>
      <c r="G15" s="90"/>
      <c r="H15" s="91"/>
      <c r="I15" s="126"/>
    </row>
    <row r="16" spans="1:9" ht="19.899999999999999" customHeight="1" x14ac:dyDescent="0.2">
      <c r="B16" s="3">
        <f>ROWS($A$16:A16)</f>
        <v>1</v>
      </c>
      <c r="C16" s="4" t="s">
        <v>45</v>
      </c>
      <c r="D16" s="96" t="s">
        <v>52</v>
      </c>
      <c r="E16" s="54">
        <v>1</v>
      </c>
      <c r="F16" s="55">
        <v>1</v>
      </c>
      <c r="G16" s="56">
        <v>1</v>
      </c>
      <c r="H16" s="57"/>
      <c r="I16" s="127">
        <v>0</v>
      </c>
    </row>
    <row r="17" spans="2:9" ht="19.899999999999999" customHeight="1" x14ac:dyDescent="0.2">
      <c r="B17" s="3">
        <f>ROWS($A$16:A17)</f>
        <v>2</v>
      </c>
      <c r="C17" s="4" t="s">
        <v>45</v>
      </c>
      <c r="D17" s="96" t="s">
        <v>53</v>
      </c>
      <c r="E17" s="54">
        <v>1</v>
      </c>
      <c r="F17" s="55">
        <v>1</v>
      </c>
      <c r="G17" s="56">
        <v>1</v>
      </c>
      <c r="H17" s="57"/>
      <c r="I17" s="127">
        <v>0</v>
      </c>
    </row>
    <row r="18" spans="2:9" ht="19.899999999999999" customHeight="1" x14ac:dyDescent="0.2">
      <c r="B18" s="3">
        <f>ROWS($A$16:A18)</f>
        <v>3</v>
      </c>
      <c r="C18" s="4" t="s">
        <v>45</v>
      </c>
      <c r="D18" s="96" t="s">
        <v>54</v>
      </c>
      <c r="E18" s="54">
        <v>1</v>
      </c>
      <c r="F18" s="55">
        <v>1</v>
      </c>
      <c r="G18" s="56">
        <v>1</v>
      </c>
      <c r="H18" s="57"/>
      <c r="I18" s="127">
        <v>0</v>
      </c>
    </row>
    <row r="19" spans="2:9" ht="19.899999999999999" customHeight="1" x14ac:dyDescent="0.2">
      <c r="B19" s="3">
        <f>ROWS($A$16:A19)</f>
        <v>4</v>
      </c>
      <c r="C19" s="4" t="s">
        <v>45</v>
      </c>
      <c r="D19" s="96" t="s">
        <v>55</v>
      </c>
      <c r="E19" s="54">
        <v>1</v>
      </c>
      <c r="F19" s="55">
        <v>1</v>
      </c>
      <c r="G19" s="56">
        <v>1</v>
      </c>
      <c r="H19" s="57"/>
      <c r="I19" s="127">
        <v>0</v>
      </c>
    </row>
    <row r="20" spans="2:9" ht="19.899999999999999" customHeight="1" x14ac:dyDescent="0.2">
      <c r="B20" s="3">
        <f>ROWS($A$16:A20)</f>
        <v>5</v>
      </c>
      <c r="C20" s="4" t="s">
        <v>45</v>
      </c>
      <c r="D20" s="96" t="s">
        <v>56</v>
      </c>
      <c r="E20" s="54">
        <v>1</v>
      </c>
      <c r="F20" s="55">
        <v>1</v>
      </c>
      <c r="G20" s="56">
        <v>1</v>
      </c>
      <c r="H20" s="57"/>
      <c r="I20" s="127">
        <v>0</v>
      </c>
    </row>
    <row r="21" spans="2:9" ht="19.899999999999999" customHeight="1" x14ac:dyDescent="0.2">
      <c r="B21" s="3">
        <f>ROWS($A$16:A21)</f>
        <v>6</v>
      </c>
      <c r="C21" s="4" t="s">
        <v>45</v>
      </c>
      <c r="D21" s="96" t="s">
        <v>57</v>
      </c>
      <c r="E21" s="54">
        <v>1</v>
      </c>
      <c r="F21" s="55">
        <v>1</v>
      </c>
      <c r="G21" s="56">
        <v>1</v>
      </c>
      <c r="H21" s="57"/>
      <c r="I21" s="127">
        <v>0</v>
      </c>
    </row>
    <row r="22" spans="2:9" ht="19.899999999999999" customHeight="1" x14ac:dyDescent="0.2">
      <c r="B22" s="3">
        <f>ROWS($A$16:A22)</f>
        <v>7</v>
      </c>
      <c r="C22" s="4" t="s">
        <v>45</v>
      </c>
      <c r="D22" s="96" t="s">
        <v>58</v>
      </c>
      <c r="E22" s="54">
        <v>1</v>
      </c>
      <c r="F22" s="55">
        <v>1</v>
      </c>
      <c r="G22" s="56">
        <v>1</v>
      </c>
      <c r="H22" s="57"/>
      <c r="I22" s="127">
        <v>0</v>
      </c>
    </row>
    <row r="23" spans="2:9" ht="19.899999999999999" customHeight="1" x14ac:dyDescent="0.2">
      <c r="B23" s="3">
        <f>ROWS($A$16:A23)</f>
        <v>8</v>
      </c>
      <c r="C23" s="4" t="s">
        <v>45</v>
      </c>
      <c r="D23" s="96" t="s">
        <v>59</v>
      </c>
      <c r="E23" s="54">
        <v>1</v>
      </c>
      <c r="F23" s="55">
        <v>1</v>
      </c>
      <c r="G23" s="56">
        <v>1</v>
      </c>
      <c r="H23" s="57"/>
      <c r="I23" s="127">
        <v>0</v>
      </c>
    </row>
    <row r="24" spans="2:9" ht="19.899999999999999" customHeight="1" x14ac:dyDescent="0.2">
      <c r="B24" s="3">
        <f>ROWS($A$16:A24)</f>
        <v>9</v>
      </c>
      <c r="C24" s="4" t="s">
        <v>46</v>
      </c>
      <c r="D24" s="98" t="s">
        <v>60</v>
      </c>
      <c r="E24" s="54">
        <v>1</v>
      </c>
      <c r="F24" s="55">
        <v>1</v>
      </c>
      <c r="G24" s="56">
        <v>1</v>
      </c>
      <c r="H24" s="57"/>
      <c r="I24" s="127">
        <v>0</v>
      </c>
    </row>
    <row r="25" spans="2:9" ht="30.6" customHeight="1" x14ac:dyDescent="0.2">
      <c r="B25" s="3">
        <f>ROWS($A$16:A25)</f>
        <v>10</v>
      </c>
      <c r="C25" s="4" t="s">
        <v>46</v>
      </c>
      <c r="D25" s="99" t="s">
        <v>124</v>
      </c>
      <c r="E25" s="54">
        <v>1</v>
      </c>
      <c r="F25" s="55">
        <v>1</v>
      </c>
      <c r="G25" s="56">
        <v>1</v>
      </c>
      <c r="H25" s="57"/>
      <c r="I25" s="127">
        <v>0</v>
      </c>
    </row>
    <row r="26" spans="2:9" ht="19.899999999999999" customHeight="1" x14ac:dyDescent="0.2">
      <c r="B26" s="3">
        <f>ROWS($A$16:A26)</f>
        <v>11</v>
      </c>
      <c r="C26" s="122" t="s">
        <v>123</v>
      </c>
      <c r="D26" s="123"/>
      <c r="E26" s="54">
        <v>1</v>
      </c>
      <c r="F26" s="55">
        <v>1</v>
      </c>
      <c r="G26" s="56">
        <v>1</v>
      </c>
      <c r="H26" s="57"/>
      <c r="I26" s="127">
        <v>0</v>
      </c>
    </row>
    <row r="27" spans="2:9" ht="19.899999999999999" customHeight="1" x14ac:dyDescent="0.2">
      <c r="B27" s="3">
        <f>ROWS($A$16:A27)</f>
        <v>12</v>
      </c>
      <c r="C27" s="4" t="s">
        <v>47</v>
      </c>
      <c r="D27" s="96" t="s">
        <v>61</v>
      </c>
      <c r="E27" s="54">
        <v>1</v>
      </c>
      <c r="F27" s="55">
        <v>1</v>
      </c>
      <c r="G27" s="56">
        <v>1</v>
      </c>
      <c r="H27" s="57"/>
      <c r="I27" s="127">
        <v>0</v>
      </c>
    </row>
    <row r="28" spans="2:9" ht="19.899999999999999" customHeight="1" x14ac:dyDescent="0.2">
      <c r="B28" s="3">
        <f>ROWS($A$16:A28)</f>
        <v>13</v>
      </c>
      <c r="C28" s="4" t="s">
        <v>47</v>
      </c>
      <c r="D28" s="96" t="s">
        <v>62</v>
      </c>
      <c r="E28" s="54">
        <v>1</v>
      </c>
      <c r="F28" s="55">
        <v>1</v>
      </c>
      <c r="G28" s="56">
        <v>1</v>
      </c>
      <c r="H28" s="57"/>
      <c r="I28" s="127">
        <v>0</v>
      </c>
    </row>
    <row r="29" spans="2:9" ht="19.899999999999999" customHeight="1" x14ac:dyDescent="0.2">
      <c r="B29" s="3">
        <f>ROWS($A$16:A29)</f>
        <v>14</v>
      </c>
      <c r="C29" s="4" t="s">
        <v>47</v>
      </c>
      <c r="D29" s="96" t="s">
        <v>63</v>
      </c>
      <c r="E29" s="54">
        <v>1</v>
      </c>
      <c r="F29" s="55">
        <v>1</v>
      </c>
      <c r="G29" s="56">
        <v>1</v>
      </c>
      <c r="H29" s="57"/>
      <c r="I29" s="127">
        <v>0</v>
      </c>
    </row>
    <row r="30" spans="2:9" ht="19.899999999999999" customHeight="1" x14ac:dyDescent="0.2">
      <c r="B30" s="3">
        <f>ROWS($A$16:A30)</f>
        <v>15</v>
      </c>
      <c r="C30" s="4" t="s">
        <v>47</v>
      </c>
      <c r="D30" s="96" t="s">
        <v>64</v>
      </c>
      <c r="E30" s="54">
        <v>1</v>
      </c>
      <c r="F30" s="55">
        <v>1</v>
      </c>
      <c r="G30" s="56">
        <v>1</v>
      </c>
      <c r="H30" s="57"/>
      <c r="I30" s="127">
        <v>0</v>
      </c>
    </row>
    <row r="31" spans="2:9" ht="19.899999999999999" customHeight="1" x14ac:dyDescent="0.2">
      <c r="B31" s="3">
        <f>ROWS($A$16:A31)</f>
        <v>16</v>
      </c>
      <c r="C31" s="4" t="s">
        <v>47</v>
      </c>
      <c r="D31" s="96" t="s">
        <v>65</v>
      </c>
      <c r="E31" s="54">
        <v>1</v>
      </c>
      <c r="F31" s="55">
        <v>1</v>
      </c>
      <c r="G31" s="56">
        <v>1</v>
      </c>
      <c r="H31" s="57"/>
      <c r="I31" s="127">
        <v>0</v>
      </c>
    </row>
    <row r="32" spans="2:9" ht="19.899999999999999" customHeight="1" x14ac:dyDescent="0.2">
      <c r="B32" s="3">
        <f>ROWS($A$16:A32)</f>
        <v>17</v>
      </c>
      <c r="C32" s="4" t="s">
        <v>47</v>
      </c>
      <c r="D32" s="96" t="s">
        <v>66</v>
      </c>
      <c r="E32" s="54">
        <v>1</v>
      </c>
      <c r="F32" s="55">
        <v>1</v>
      </c>
      <c r="G32" s="56">
        <v>1</v>
      </c>
      <c r="H32" s="57"/>
      <c r="I32" s="127">
        <v>0</v>
      </c>
    </row>
    <row r="33" spans="2:9" ht="19.899999999999999" customHeight="1" x14ac:dyDescent="0.2">
      <c r="B33" s="3">
        <f>ROWS($A$16:A33)</f>
        <v>18</v>
      </c>
      <c r="C33" s="4" t="s">
        <v>47</v>
      </c>
      <c r="D33" s="96" t="s">
        <v>67</v>
      </c>
      <c r="E33" s="54">
        <v>1</v>
      </c>
      <c r="F33" s="55">
        <v>1</v>
      </c>
      <c r="G33" s="56">
        <v>1</v>
      </c>
      <c r="H33" s="57"/>
      <c r="I33" s="127">
        <v>0</v>
      </c>
    </row>
    <row r="34" spans="2:9" ht="19.899999999999999" customHeight="1" x14ac:dyDescent="0.2">
      <c r="B34" s="3">
        <f>ROWS($A$16:A34)</f>
        <v>19</v>
      </c>
      <c r="C34" s="4" t="s">
        <v>47</v>
      </c>
      <c r="D34" s="96" t="s">
        <v>68</v>
      </c>
      <c r="E34" s="54">
        <v>1</v>
      </c>
      <c r="F34" s="55">
        <v>1</v>
      </c>
      <c r="G34" s="56">
        <v>1</v>
      </c>
      <c r="H34" s="57"/>
      <c r="I34" s="127">
        <v>0</v>
      </c>
    </row>
    <row r="35" spans="2:9" ht="19.899999999999999" customHeight="1" x14ac:dyDescent="0.2">
      <c r="B35" s="3">
        <f>ROWS($A$16:A35)</f>
        <v>20</v>
      </c>
      <c r="C35" s="4" t="s">
        <v>47</v>
      </c>
      <c r="D35" s="96" t="s">
        <v>69</v>
      </c>
      <c r="E35" s="54">
        <v>1</v>
      </c>
      <c r="F35" s="55">
        <v>1</v>
      </c>
      <c r="G35" s="56">
        <v>1</v>
      </c>
      <c r="H35" s="57"/>
      <c r="I35" s="127">
        <v>0</v>
      </c>
    </row>
    <row r="36" spans="2:9" ht="19.899999999999999" customHeight="1" x14ac:dyDescent="0.2">
      <c r="B36" s="3">
        <f>ROWS($A$16:A36)</f>
        <v>21</v>
      </c>
      <c r="C36" s="4" t="s">
        <v>47</v>
      </c>
      <c r="D36" s="96" t="s">
        <v>70</v>
      </c>
      <c r="E36" s="54">
        <v>1</v>
      </c>
      <c r="F36" s="55">
        <v>1</v>
      </c>
      <c r="G36" s="56">
        <v>1</v>
      </c>
      <c r="H36" s="57"/>
      <c r="I36" s="127">
        <v>0</v>
      </c>
    </row>
    <row r="37" spans="2:9" ht="19.899999999999999" customHeight="1" x14ac:dyDescent="0.2">
      <c r="B37" s="3">
        <f>ROWS($A$16:A37)</f>
        <v>22</v>
      </c>
      <c r="C37" s="4" t="s">
        <v>47</v>
      </c>
      <c r="D37" s="96" t="s">
        <v>71</v>
      </c>
      <c r="E37" s="54">
        <v>1</v>
      </c>
      <c r="F37" s="55">
        <v>1</v>
      </c>
      <c r="G37" s="56">
        <v>1</v>
      </c>
      <c r="H37" s="57"/>
      <c r="I37" s="127">
        <v>0</v>
      </c>
    </row>
    <row r="38" spans="2:9" ht="19.899999999999999" customHeight="1" x14ac:dyDescent="0.2">
      <c r="B38" s="3">
        <f>ROWS($A$16:A38)</f>
        <v>23</v>
      </c>
      <c r="C38" s="4" t="s">
        <v>47</v>
      </c>
      <c r="D38" s="96" t="s">
        <v>72</v>
      </c>
      <c r="E38" s="54">
        <v>1</v>
      </c>
      <c r="F38" s="55">
        <v>1</v>
      </c>
      <c r="G38" s="56">
        <v>1</v>
      </c>
      <c r="H38" s="57"/>
      <c r="I38" s="127">
        <v>0</v>
      </c>
    </row>
    <row r="39" spans="2:9" ht="19.899999999999999" customHeight="1" x14ac:dyDescent="0.2">
      <c r="B39" s="3">
        <f>ROWS($A$16:A39)</f>
        <v>24</v>
      </c>
      <c r="C39" s="4" t="s">
        <v>47</v>
      </c>
      <c r="D39" s="96" t="s">
        <v>73</v>
      </c>
      <c r="E39" s="54">
        <v>1</v>
      </c>
      <c r="F39" s="55">
        <v>1</v>
      </c>
      <c r="G39" s="56">
        <v>1</v>
      </c>
      <c r="H39" s="57"/>
      <c r="I39" s="127">
        <v>0</v>
      </c>
    </row>
    <row r="40" spans="2:9" ht="19.899999999999999" customHeight="1" x14ac:dyDescent="0.2">
      <c r="B40" s="3">
        <f>ROWS($A$16:A40)</f>
        <v>25</v>
      </c>
      <c r="C40" s="4" t="s">
        <v>47</v>
      </c>
      <c r="D40" s="96" t="s">
        <v>74</v>
      </c>
      <c r="E40" s="54">
        <v>1</v>
      </c>
      <c r="F40" s="55">
        <v>1</v>
      </c>
      <c r="G40" s="56">
        <v>1</v>
      </c>
      <c r="H40" s="57"/>
      <c r="I40" s="127">
        <v>0</v>
      </c>
    </row>
    <row r="41" spans="2:9" ht="19.899999999999999" customHeight="1" x14ac:dyDescent="0.2">
      <c r="B41" s="3">
        <f>ROWS($A$16:A41)</f>
        <v>26</v>
      </c>
      <c r="C41" s="4" t="s">
        <v>47</v>
      </c>
      <c r="D41" s="96" t="s">
        <v>75</v>
      </c>
      <c r="E41" s="54">
        <v>1</v>
      </c>
      <c r="F41" s="55">
        <v>1</v>
      </c>
      <c r="G41" s="56">
        <v>1</v>
      </c>
      <c r="H41" s="57"/>
      <c r="I41" s="127">
        <v>0</v>
      </c>
    </row>
    <row r="42" spans="2:9" ht="19.899999999999999" customHeight="1" x14ac:dyDescent="0.2">
      <c r="B42" s="3">
        <f>ROWS($A$16:A42)</f>
        <v>27</v>
      </c>
      <c r="C42" s="4" t="s">
        <v>47</v>
      </c>
      <c r="D42" s="96" t="s">
        <v>76</v>
      </c>
      <c r="E42" s="54">
        <v>1</v>
      </c>
      <c r="F42" s="55">
        <v>1</v>
      </c>
      <c r="G42" s="56">
        <v>1</v>
      </c>
      <c r="H42" s="57"/>
      <c r="I42" s="127">
        <v>0</v>
      </c>
    </row>
    <row r="43" spans="2:9" ht="19.899999999999999" customHeight="1" x14ac:dyDescent="0.2">
      <c r="B43" s="3">
        <f>ROWS($A$16:A43)</f>
        <v>28</v>
      </c>
      <c r="C43" s="28" t="s">
        <v>47</v>
      </c>
      <c r="D43" s="96" t="s">
        <v>77</v>
      </c>
      <c r="E43" s="54">
        <v>1</v>
      </c>
      <c r="F43" s="55">
        <v>1</v>
      </c>
      <c r="G43" s="56">
        <v>1</v>
      </c>
      <c r="H43" s="57"/>
      <c r="I43" s="127">
        <v>0</v>
      </c>
    </row>
    <row r="44" spans="2:9" ht="19.899999999999999" customHeight="1" x14ac:dyDescent="0.2">
      <c r="B44" s="3">
        <f>ROWS($A$16:A44)</f>
        <v>29</v>
      </c>
      <c r="C44" s="4" t="s">
        <v>47</v>
      </c>
      <c r="D44" s="96" t="s">
        <v>78</v>
      </c>
      <c r="E44" s="54">
        <v>1</v>
      </c>
      <c r="F44" s="55">
        <v>1</v>
      </c>
      <c r="G44" s="56">
        <v>1</v>
      </c>
      <c r="H44" s="57"/>
      <c r="I44" s="127">
        <v>0</v>
      </c>
    </row>
    <row r="45" spans="2:9" ht="19.899999999999999" customHeight="1" x14ac:dyDescent="0.2">
      <c r="B45" s="3">
        <f>ROWS($A$16:A45)</f>
        <v>30</v>
      </c>
      <c r="C45" s="4" t="s">
        <v>47</v>
      </c>
      <c r="D45" s="96" t="s">
        <v>79</v>
      </c>
      <c r="E45" s="54">
        <v>1</v>
      </c>
      <c r="F45" s="55">
        <v>1</v>
      </c>
      <c r="G45" s="56">
        <v>1</v>
      </c>
      <c r="H45" s="57"/>
      <c r="I45" s="127">
        <v>0</v>
      </c>
    </row>
    <row r="46" spans="2:9" ht="19.899999999999999" customHeight="1" x14ac:dyDescent="0.2">
      <c r="B46" s="3">
        <f>ROWS($A$16:A46)</f>
        <v>31</v>
      </c>
      <c r="C46" s="4" t="s">
        <v>47</v>
      </c>
      <c r="D46" s="96" t="s">
        <v>80</v>
      </c>
      <c r="E46" s="54">
        <v>1</v>
      </c>
      <c r="F46" s="55">
        <v>1</v>
      </c>
      <c r="G46" s="56">
        <v>1</v>
      </c>
      <c r="H46" s="57"/>
      <c r="I46" s="127">
        <v>0</v>
      </c>
    </row>
    <row r="47" spans="2:9" ht="19.899999999999999" customHeight="1" x14ac:dyDescent="0.2">
      <c r="B47" s="3">
        <f>ROWS($A$16:A47)</f>
        <v>32</v>
      </c>
      <c r="C47" s="4" t="s">
        <v>47</v>
      </c>
      <c r="D47" s="96" t="s">
        <v>81</v>
      </c>
      <c r="E47" s="54">
        <v>1</v>
      </c>
      <c r="F47" s="55">
        <v>1</v>
      </c>
      <c r="G47" s="56">
        <v>1</v>
      </c>
      <c r="H47" s="57"/>
      <c r="I47" s="127">
        <v>0</v>
      </c>
    </row>
    <row r="48" spans="2:9" ht="19.899999999999999" customHeight="1" x14ac:dyDescent="0.2">
      <c r="B48" s="3">
        <f>ROWS($A$16:A48)</f>
        <v>33</v>
      </c>
      <c r="C48" s="4" t="s">
        <v>48</v>
      </c>
      <c r="D48" s="96" t="s">
        <v>82</v>
      </c>
      <c r="E48" s="54">
        <v>1</v>
      </c>
      <c r="F48" s="55">
        <v>1</v>
      </c>
      <c r="G48" s="56">
        <v>1</v>
      </c>
      <c r="H48" s="57"/>
      <c r="I48" s="127">
        <v>0</v>
      </c>
    </row>
    <row r="49" spans="2:9" ht="19.899999999999999" customHeight="1" x14ac:dyDescent="0.2">
      <c r="B49" s="3">
        <f>ROWS($A$16:A49)</f>
        <v>34</v>
      </c>
      <c r="C49" s="4" t="s">
        <v>48</v>
      </c>
      <c r="D49" s="96" t="s">
        <v>83</v>
      </c>
      <c r="E49" s="54">
        <v>1</v>
      </c>
      <c r="F49" s="55">
        <v>1</v>
      </c>
      <c r="G49" s="56">
        <v>1</v>
      </c>
      <c r="H49" s="57"/>
      <c r="I49" s="127">
        <v>0</v>
      </c>
    </row>
    <row r="50" spans="2:9" ht="19.899999999999999" customHeight="1" x14ac:dyDescent="0.2">
      <c r="B50" s="3">
        <f>ROWS($A$16:A50)</f>
        <v>35</v>
      </c>
      <c r="C50" s="4" t="s">
        <v>48</v>
      </c>
      <c r="D50" s="96" t="s">
        <v>84</v>
      </c>
      <c r="E50" s="54">
        <v>1</v>
      </c>
      <c r="F50" s="55">
        <v>1</v>
      </c>
      <c r="G50" s="56">
        <v>1</v>
      </c>
      <c r="H50" s="57"/>
      <c r="I50" s="127">
        <v>0</v>
      </c>
    </row>
    <row r="51" spans="2:9" ht="19.899999999999999" customHeight="1" x14ac:dyDescent="0.2">
      <c r="B51" s="3">
        <f>ROWS($A$16:A51)</f>
        <v>36</v>
      </c>
      <c r="C51" s="4" t="s">
        <v>48</v>
      </c>
      <c r="D51" s="96" t="s">
        <v>85</v>
      </c>
      <c r="E51" s="54">
        <v>1</v>
      </c>
      <c r="F51" s="55">
        <v>1</v>
      </c>
      <c r="G51" s="56">
        <v>1</v>
      </c>
      <c r="H51" s="57"/>
      <c r="I51" s="127">
        <v>0</v>
      </c>
    </row>
    <row r="52" spans="2:9" ht="19.899999999999999" customHeight="1" x14ac:dyDescent="0.2">
      <c r="B52" s="3">
        <f>ROWS($A$16:A52)</f>
        <v>37</v>
      </c>
      <c r="C52" s="4" t="s">
        <v>48</v>
      </c>
      <c r="D52" s="96" t="s">
        <v>86</v>
      </c>
      <c r="E52" s="54">
        <v>1</v>
      </c>
      <c r="F52" s="55">
        <v>1</v>
      </c>
      <c r="G52" s="56">
        <v>1</v>
      </c>
      <c r="H52" s="57"/>
      <c r="I52" s="127">
        <v>0</v>
      </c>
    </row>
    <row r="53" spans="2:9" ht="19.899999999999999" customHeight="1" x14ac:dyDescent="0.2">
      <c r="B53" s="3">
        <f>ROWS($A$16:A53)</f>
        <v>38</v>
      </c>
      <c r="C53" s="4" t="s">
        <v>48</v>
      </c>
      <c r="D53" s="96" t="s">
        <v>87</v>
      </c>
      <c r="E53" s="54">
        <v>1</v>
      </c>
      <c r="F53" s="55">
        <v>1</v>
      </c>
      <c r="G53" s="56">
        <v>1</v>
      </c>
      <c r="H53" s="57"/>
      <c r="I53" s="127">
        <v>0</v>
      </c>
    </row>
    <row r="54" spans="2:9" ht="19.899999999999999" customHeight="1" x14ac:dyDescent="0.2">
      <c r="B54" s="3">
        <f>ROWS($A$16:A54)</f>
        <v>39</v>
      </c>
      <c r="C54" s="4" t="s">
        <v>48</v>
      </c>
      <c r="D54" s="96" t="s">
        <v>88</v>
      </c>
      <c r="E54" s="54">
        <v>1</v>
      </c>
      <c r="F54" s="55">
        <v>1</v>
      </c>
      <c r="G54" s="56">
        <v>1</v>
      </c>
      <c r="H54" s="57"/>
      <c r="I54" s="127">
        <v>0</v>
      </c>
    </row>
    <row r="55" spans="2:9" ht="19.899999999999999" customHeight="1" x14ac:dyDescent="0.2">
      <c r="B55" s="3">
        <f>ROWS($A$16:A55)</f>
        <v>40</v>
      </c>
      <c r="C55" s="28" t="s">
        <v>48</v>
      </c>
      <c r="D55" s="96" t="s">
        <v>89</v>
      </c>
      <c r="E55" s="54">
        <v>1</v>
      </c>
      <c r="F55" s="55">
        <v>1</v>
      </c>
      <c r="G55" s="56">
        <v>1</v>
      </c>
      <c r="H55" s="57"/>
      <c r="I55" s="127">
        <v>0</v>
      </c>
    </row>
    <row r="56" spans="2:9" ht="19.899999999999999" customHeight="1" x14ac:dyDescent="0.2">
      <c r="B56" s="3">
        <f>ROWS($A$16:A56)</f>
        <v>41</v>
      </c>
      <c r="C56" s="4" t="s">
        <v>48</v>
      </c>
      <c r="D56" s="96" t="s">
        <v>90</v>
      </c>
      <c r="E56" s="54">
        <v>1</v>
      </c>
      <c r="F56" s="55">
        <v>1</v>
      </c>
      <c r="G56" s="56">
        <v>1</v>
      </c>
      <c r="H56" s="57"/>
      <c r="I56" s="127">
        <v>0</v>
      </c>
    </row>
    <row r="57" spans="2:9" ht="19.899999999999999" customHeight="1" x14ac:dyDescent="0.2">
      <c r="B57" s="3">
        <f>ROWS($A$16:A57)</f>
        <v>42</v>
      </c>
      <c r="C57" s="4" t="s">
        <v>48</v>
      </c>
      <c r="D57" s="96" t="s">
        <v>91</v>
      </c>
      <c r="E57" s="54">
        <v>1</v>
      </c>
      <c r="F57" s="55">
        <v>1</v>
      </c>
      <c r="G57" s="56">
        <v>1</v>
      </c>
      <c r="H57" s="57"/>
      <c r="I57" s="127">
        <v>0</v>
      </c>
    </row>
    <row r="58" spans="2:9" ht="19.899999999999999" customHeight="1" x14ac:dyDescent="0.2">
      <c r="B58" s="3">
        <f>ROWS($A$16:A58)</f>
        <v>43</v>
      </c>
      <c r="C58" s="4" t="s">
        <v>48</v>
      </c>
      <c r="D58" s="96" t="s">
        <v>92</v>
      </c>
      <c r="E58" s="54">
        <v>1</v>
      </c>
      <c r="F58" s="55">
        <v>1</v>
      </c>
      <c r="G58" s="56">
        <v>1</v>
      </c>
      <c r="H58" s="57"/>
      <c r="I58" s="127">
        <v>0</v>
      </c>
    </row>
    <row r="59" spans="2:9" ht="19.899999999999999" customHeight="1" x14ac:dyDescent="0.2">
      <c r="B59" s="3">
        <f>ROWS($A$16:A59)</f>
        <v>44</v>
      </c>
      <c r="C59" s="4" t="s">
        <v>48</v>
      </c>
      <c r="D59" s="96" t="s">
        <v>93</v>
      </c>
      <c r="E59" s="54">
        <v>1</v>
      </c>
      <c r="F59" s="55">
        <v>1</v>
      </c>
      <c r="G59" s="56">
        <v>1</v>
      </c>
      <c r="H59" s="57"/>
      <c r="I59" s="127">
        <v>0</v>
      </c>
    </row>
    <row r="60" spans="2:9" ht="19.899999999999999" customHeight="1" x14ac:dyDescent="0.2">
      <c r="B60" s="3">
        <f>ROWS($A$16:A60)</f>
        <v>45</v>
      </c>
      <c r="C60" s="4" t="s">
        <v>49</v>
      </c>
      <c r="D60" s="96" t="s">
        <v>94</v>
      </c>
      <c r="E60" s="54">
        <v>1</v>
      </c>
      <c r="F60" s="55">
        <v>1</v>
      </c>
      <c r="G60" s="56">
        <v>1</v>
      </c>
      <c r="H60" s="57"/>
      <c r="I60" s="127">
        <v>0</v>
      </c>
    </row>
    <row r="61" spans="2:9" ht="19.899999999999999" customHeight="1" x14ac:dyDescent="0.2">
      <c r="B61" s="3">
        <f>ROWS($A$16:A61)</f>
        <v>46</v>
      </c>
      <c r="C61" s="4" t="s">
        <v>49</v>
      </c>
      <c r="D61" s="96" t="s">
        <v>95</v>
      </c>
      <c r="E61" s="54">
        <v>1</v>
      </c>
      <c r="F61" s="55">
        <v>1</v>
      </c>
      <c r="G61" s="56">
        <v>1</v>
      </c>
      <c r="H61" s="57"/>
      <c r="I61" s="127">
        <v>0</v>
      </c>
    </row>
    <row r="62" spans="2:9" ht="19.899999999999999" customHeight="1" x14ac:dyDescent="0.2">
      <c r="B62" s="3">
        <f>ROWS($A$16:A62)</f>
        <v>47</v>
      </c>
      <c r="C62" s="4" t="s">
        <v>49</v>
      </c>
      <c r="D62" s="96" t="s">
        <v>96</v>
      </c>
      <c r="E62" s="54">
        <v>1</v>
      </c>
      <c r="F62" s="55">
        <v>1</v>
      </c>
      <c r="G62" s="56">
        <v>1</v>
      </c>
      <c r="H62" s="57"/>
      <c r="I62" s="127">
        <v>0</v>
      </c>
    </row>
    <row r="63" spans="2:9" ht="19.899999999999999" customHeight="1" x14ac:dyDescent="0.2">
      <c r="B63" s="3">
        <f>ROWS($A$16:A63)</f>
        <v>48</v>
      </c>
      <c r="C63" s="4" t="s">
        <v>49</v>
      </c>
      <c r="D63" s="96" t="s">
        <v>97</v>
      </c>
      <c r="E63" s="54">
        <v>1</v>
      </c>
      <c r="F63" s="55">
        <v>1</v>
      </c>
      <c r="G63" s="56">
        <v>1</v>
      </c>
      <c r="H63" s="57"/>
      <c r="I63" s="127">
        <v>0</v>
      </c>
    </row>
    <row r="64" spans="2:9" ht="19.899999999999999" customHeight="1" x14ac:dyDescent="0.2">
      <c r="B64" s="3">
        <f>ROWS($A$16:A64)</f>
        <v>49</v>
      </c>
      <c r="C64" s="4" t="s">
        <v>49</v>
      </c>
      <c r="D64" s="96" t="s">
        <v>98</v>
      </c>
      <c r="E64" s="54">
        <v>1</v>
      </c>
      <c r="F64" s="55">
        <v>1</v>
      </c>
      <c r="G64" s="56">
        <v>1</v>
      </c>
      <c r="H64" s="57"/>
      <c r="I64" s="127">
        <v>0</v>
      </c>
    </row>
    <row r="65" spans="2:9" ht="19.899999999999999" customHeight="1" x14ac:dyDescent="0.2">
      <c r="B65" s="3">
        <f>ROWS($A$16:A65)</f>
        <v>50</v>
      </c>
      <c r="C65" s="4" t="s">
        <v>49</v>
      </c>
      <c r="D65" s="96" t="s">
        <v>99</v>
      </c>
      <c r="E65" s="54">
        <v>1</v>
      </c>
      <c r="F65" s="55">
        <v>1</v>
      </c>
      <c r="G65" s="56">
        <v>1</v>
      </c>
      <c r="H65" s="57"/>
      <c r="I65" s="127">
        <v>0</v>
      </c>
    </row>
    <row r="66" spans="2:9" ht="19.899999999999999" customHeight="1" x14ac:dyDescent="0.2">
      <c r="B66" s="3">
        <f>ROWS($A$16:A66)</f>
        <v>51</v>
      </c>
      <c r="C66" s="4" t="s">
        <v>49</v>
      </c>
      <c r="D66" s="96" t="s">
        <v>100</v>
      </c>
      <c r="E66" s="54">
        <v>1</v>
      </c>
      <c r="F66" s="55">
        <v>1</v>
      </c>
      <c r="G66" s="56">
        <v>1</v>
      </c>
      <c r="H66" s="57"/>
      <c r="I66" s="127">
        <v>0</v>
      </c>
    </row>
    <row r="67" spans="2:9" ht="19.899999999999999" customHeight="1" x14ac:dyDescent="0.2">
      <c r="B67" s="3">
        <f>ROWS($A$16:A67)</f>
        <v>52</v>
      </c>
      <c r="C67" s="4" t="s">
        <v>49</v>
      </c>
      <c r="D67" s="96" t="s">
        <v>101</v>
      </c>
      <c r="E67" s="54">
        <v>1</v>
      </c>
      <c r="F67" s="55">
        <v>1</v>
      </c>
      <c r="G67" s="56">
        <v>1</v>
      </c>
      <c r="H67" s="57"/>
      <c r="I67" s="127">
        <v>0</v>
      </c>
    </row>
    <row r="68" spans="2:9" ht="19.899999999999999" customHeight="1" x14ac:dyDescent="0.2">
      <c r="B68" s="3">
        <f>ROWS($A$16:A68)</f>
        <v>53</v>
      </c>
      <c r="C68" s="31" t="s">
        <v>49</v>
      </c>
      <c r="D68" s="96" t="s">
        <v>102</v>
      </c>
      <c r="E68" s="54">
        <v>1</v>
      </c>
      <c r="F68" s="55">
        <v>1</v>
      </c>
      <c r="G68" s="56">
        <v>1</v>
      </c>
      <c r="H68" s="57"/>
      <c r="I68" s="127">
        <v>0</v>
      </c>
    </row>
    <row r="69" spans="2:9" ht="19.899999999999999" customHeight="1" x14ac:dyDescent="0.2">
      <c r="B69" s="3">
        <f>ROWS($A$16:A69)</f>
        <v>54</v>
      </c>
      <c r="C69" s="31" t="s">
        <v>49</v>
      </c>
      <c r="D69" s="96" t="s">
        <v>103</v>
      </c>
      <c r="E69" s="54">
        <v>1</v>
      </c>
      <c r="F69" s="55">
        <v>1</v>
      </c>
      <c r="G69" s="56">
        <v>1</v>
      </c>
      <c r="H69" s="57"/>
      <c r="I69" s="127">
        <v>0</v>
      </c>
    </row>
    <row r="70" spans="2:9" ht="19.899999999999999" customHeight="1" x14ac:dyDescent="0.2">
      <c r="B70" s="3">
        <f>ROWS($A$16:A70)</f>
        <v>55</v>
      </c>
      <c r="C70" s="28" t="s">
        <v>49</v>
      </c>
      <c r="D70" s="96" t="s">
        <v>104</v>
      </c>
      <c r="E70" s="54">
        <v>1</v>
      </c>
      <c r="F70" s="55">
        <v>1</v>
      </c>
      <c r="G70" s="56">
        <v>1</v>
      </c>
      <c r="H70" s="57"/>
      <c r="I70" s="127">
        <v>0</v>
      </c>
    </row>
    <row r="71" spans="2:9" ht="19.899999999999999" customHeight="1" x14ac:dyDescent="0.2">
      <c r="B71" s="3">
        <f>ROWS($A$16:A71)</f>
        <v>56</v>
      </c>
      <c r="C71" s="28" t="s">
        <v>49</v>
      </c>
      <c r="D71" s="96" t="s">
        <v>105</v>
      </c>
      <c r="E71" s="54">
        <v>1</v>
      </c>
      <c r="F71" s="55">
        <v>1</v>
      </c>
      <c r="G71" s="56">
        <v>1</v>
      </c>
      <c r="H71" s="57"/>
      <c r="I71" s="127">
        <v>0</v>
      </c>
    </row>
    <row r="72" spans="2:9" ht="19.899999999999999" customHeight="1" x14ac:dyDescent="0.2">
      <c r="B72" s="3">
        <f>ROWS($A$16:A72)</f>
        <v>57</v>
      </c>
      <c r="C72" s="28" t="s">
        <v>49</v>
      </c>
      <c r="D72" s="96" t="s">
        <v>106</v>
      </c>
      <c r="E72" s="54">
        <v>1</v>
      </c>
      <c r="F72" s="55">
        <v>1</v>
      </c>
      <c r="G72" s="56">
        <v>1</v>
      </c>
      <c r="H72" s="57"/>
      <c r="I72" s="127">
        <v>0</v>
      </c>
    </row>
    <row r="73" spans="2:9" ht="19.899999999999999" customHeight="1" x14ac:dyDescent="0.2">
      <c r="B73" s="3">
        <f>ROWS($A$16:A73)</f>
        <v>58</v>
      </c>
      <c r="C73" s="28" t="s">
        <v>49</v>
      </c>
      <c r="D73" s="96" t="s">
        <v>107</v>
      </c>
      <c r="E73" s="54">
        <v>1</v>
      </c>
      <c r="F73" s="55">
        <v>1</v>
      </c>
      <c r="G73" s="56">
        <v>1</v>
      </c>
      <c r="H73" s="57"/>
      <c r="I73" s="127">
        <v>0</v>
      </c>
    </row>
    <row r="74" spans="2:9" ht="19.899999999999999" customHeight="1" x14ac:dyDescent="0.2">
      <c r="B74" s="3">
        <f>ROWS($A$16:A74)</f>
        <v>59</v>
      </c>
      <c r="C74" s="28" t="s">
        <v>50</v>
      </c>
      <c r="D74" s="96" t="s">
        <v>108</v>
      </c>
      <c r="E74" s="54">
        <v>1</v>
      </c>
      <c r="F74" s="55">
        <v>1</v>
      </c>
      <c r="G74" s="56">
        <v>1</v>
      </c>
      <c r="H74" s="57"/>
      <c r="I74" s="127">
        <v>0</v>
      </c>
    </row>
    <row r="75" spans="2:9" ht="19.899999999999999" customHeight="1" x14ac:dyDescent="0.2">
      <c r="B75" s="3">
        <f>ROWS($A$16:A75)</f>
        <v>60</v>
      </c>
      <c r="C75" s="28" t="s">
        <v>50</v>
      </c>
      <c r="D75" s="96" t="s">
        <v>109</v>
      </c>
      <c r="E75" s="54">
        <v>1</v>
      </c>
      <c r="F75" s="55">
        <v>1</v>
      </c>
      <c r="G75" s="56">
        <v>1</v>
      </c>
      <c r="H75" s="57"/>
      <c r="I75" s="127">
        <v>0</v>
      </c>
    </row>
    <row r="76" spans="2:9" ht="19.899999999999999" customHeight="1" x14ac:dyDescent="0.2">
      <c r="B76" s="3">
        <f>ROWS($A$16:A76)</f>
        <v>61</v>
      </c>
      <c r="C76" s="28" t="s">
        <v>50</v>
      </c>
      <c r="D76" s="96" t="s">
        <v>110</v>
      </c>
      <c r="E76" s="54">
        <v>1</v>
      </c>
      <c r="F76" s="55">
        <v>1</v>
      </c>
      <c r="G76" s="56">
        <v>1</v>
      </c>
      <c r="H76" s="57"/>
      <c r="I76" s="127">
        <v>0</v>
      </c>
    </row>
    <row r="77" spans="2:9" ht="19.899999999999999" customHeight="1" x14ac:dyDescent="0.2">
      <c r="B77" s="3">
        <f>ROWS($A$16:A77)</f>
        <v>62</v>
      </c>
      <c r="C77" s="28" t="s">
        <v>50</v>
      </c>
      <c r="D77" s="96" t="s">
        <v>111</v>
      </c>
      <c r="E77" s="54">
        <v>1</v>
      </c>
      <c r="F77" s="55">
        <v>1</v>
      </c>
      <c r="G77" s="56">
        <v>1</v>
      </c>
      <c r="H77" s="57"/>
      <c r="I77" s="127">
        <v>0</v>
      </c>
    </row>
    <row r="78" spans="2:9" ht="19.899999999999999" customHeight="1" x14ac:dyDescent="0.2">
      <c r="B78" s="3">
        <f>ROWS($A$16:A78)</f>
        <v>63</v>
      </c>
      <c r="C78" s="28" t="s">
        <v>50</v>
      </c>
      <c r="D78" s="96" t="s">
        <v>112</v>
      </c>
      <c r="E78" s="54">
        <v>1</v>
      </c>
      <c r="F78" s="55">
        <v>1</v>
      </c>
      <c r="G78" s="56">
        <v>1</v>
      </c>
      <c r="H78" s="57"/>
      <c r="I78" s="127">
        <v>0</v>
      </c>
    </row>
    <row r="79" spans="2:9" ht="19.899999999999999" customHeight="1" x14ac:dyDescent="0.2">
      <c r="B79" s="3">
        <f>ROWS($A$16:A79)</f>
        <v>64</v>
      </c>
      <c r="C79" s="28" t="s">
        <v>50</v>
      </c>
      <c r="D79" s="96" t="s">
        <v>113</v>
      </c>
      <c r="E79" s="54">
        <v>1</v>
      </c>
      <c r="F79" s="55">
        <v>1</v>
      </c>
      <c r="G79" s="56">
        <v>1</v>
      </c>
      <c r="H79" s="57"/>
      <c r="I79" s="127">
        <v>0</v>
      </c>
    </row>
    <row r="80" spans="2:9" ht="19.899999999999999" customHeight="1" x14ac:dyDescent="0.2">
      <c r="B80" s="3">
        <f>ROWS($A$16:A80)</f>
        <v>65</v>
      </c>
      <c r="C80" s="28" t="s">
        <v>50</v>
      </c>
      <c r="D80" s="96" t="s">
        <v>114</v>
      </c>
      <c r="E80" s="54">
        <v>1</v>
      </c>
      <c r="F80" s="55">
        <v>1</v>
      </c>
      <c r="G80" s="56">
        <v>1</v>
      </c>
      <c r="H80" s="57"/>
      <c r="I80" s="127">
        <v>0</v>
      </c>
    </row>
    <row r="81" spans="2:9" ht="19.899999999999999" customHeight="1" x14ac:dyDescent="0.2">
      <c r="B81" s="3">
        <f>ROWS($A$16:A81)</f>
        <v>66</v>
      </c>
      <c r="C81" s="28" t="s">
        <v>50</v>
      </c>
      <c r="D81" s="96" t="s">
        <v>115</v>
      </c>
      <c r="E81" s="54">
        <v>1</v>
      </c>
      <c r="F81" s="55">
        <v>1</v>
      </c>
      <c r="G81" s="56">
        <v>1</v>
      </c>
      <c r="H81" s="57"/>
      <c r="I81" s="127">
        <v>0</v>
      </c>
    </row>
    <row r="82" spans="2:9" ht="19.899999999999999" customHeight="1" x14ac:dyDescent="0.2">
      <c r="B82" s="3">
        <f>ROWS($A$16:A82)</f>
        <v>67</v>
      </c>
      <c r="C82" s="28" t="s">
        <v>50</v>
      </c>
      <c r="D82" s="96" t="s">
        <v>116</v>
      </c>
      <c r="E82" s="54">
        <v>1</v>
      </c>
      <c r="F82" s="55">
        <v>1</v>
      </c>
      <c r="G82" s="56">
        <v>1</v>
      </c>
      <c r="H82" s="57"/>
      <c r="I82" s="127">
        <v>0</v>
      </c>
    </row>
    <row r="83" spans="2:9" ht="19.899999999999999" customHeight="1" x14ac:dyDescent="0.2">
      <c r="B83" s="3">
        <f>ROWS($A$16:A83)</f>
        <v>68</v>
      </c>
      <c r="C83" s="28" t="s">
        <v>50</v>
      </c>
      <c r="D83" s="96" t="s">
        <v>117</v>
      </c>
      <c r="E83" s="54">
        <v>1</v>
      </c>
      <c r="F83" s="55">
        <v>1</v>
      </c>
      <c r="G83" s="56">
        <v>1</v>
      </c>
      <c r="H83" s="57"/>
      <c r="I83" s="127">
        <v>0</v>
      </c>
    </row>
    <row r="84" spans="2:9" ht="19.899999999999999" customHeight="1" x14ac:dyDescent="0.2">
      <c r="B84" s="3">
        <f>ROWS($A$16:A84)</f>
        <v>69</v>
      </c>
      <c r="C84" s="28" t="s">
        <v>50</v>
      </c>
      <c r="D84" s="96" t="s">
        <v>118</v>
      </c>
      <c r="E84" s="54">
        <v>1</v>
      </c>
      <c r="F84" s="55">
        <v>1</v>
      </c>
      <c r="G84" s="56">
        <v>1</v>
      </c>
      <c r="H84" s="57"/>
      <c r="I84" s="127">
        <v>0</v>
      </c>
    </row>
    <row r="85" spans="2:9" ht="19.899999999999999" customHeight="1" x14ac:dyDescent="0.2">
      <c r="B85" s="3">
        <f>ROWS($A$16:A85)</f>
        <v>70</v>
      </c>
      <c r="C85" s="28" t="s">
        <v>50</v>
      </c>
      <c r="D85" s="96" t="s">
        <v>119</v>
      </c>
      <c r="E85" s="54">
        <v>1</v>
      </c>
      <c r="F85" s="55">
        <v>1</v>
      </c>
      <c r="G85" s="56">
        <v>1</v>
      </c>
      <c r="H85" s="57"/>
      <c r="I85" s="127">
        <v>0</v>
      </c>
    </row>
    <row r="86" spans="2:9" ht="30" hidden="1" customHeight="1" x14ac:dyDescent="0.2">
      <c r="B86" s="3">
        <f>ROWS($A$16:A86)</f>
        <v>71</v>
      </c>
      <c r="C86" s="28"/>
      <c r="D86" s="100"/>
      <c r="E86" s="54">
        <v>1</v>
      </c>
      <c r="F86" s="55">
        <v>1</v>
      </c>
      <c r="G86" s="56">
        <v>1</v>
      </c>
      <c r="H86" s="57"/>
      <c r="I86" s="127">
        <v>0</v>
      </c>
    </row>
    <row r="87" spans="2:9" ht="19.899999999999999" hidden="1" customHeight="1" x14ac:dyDescent="0.2">
      <c r="B87" s="3">
        <f>ROWS($A$16:A87)</f>
        <v>72</v>
      </c>
      <c r="C87" s="28"/>
      <c r="D87" s="96"/>
      <c r="E87" s="54">
        <v>1</v>
      </c>
      <c r="F87" s="55">
        <v>1</v>
      </c>
      <c r="G87" s="56">
        <v>1</v>
      </c>
      <c r="H87" s="57"/>
      <c r="I87" s="127">
        <v>0</v>
      </c>
    </row>
    <row r="88" spans="2:9" ht="19.899999999999999" hidden="1" customHeight="1" x14ac:dyDescent="0.2">
      <c r="B88" s="3">
        <f>ROWS($A$16:A88)</f>
        <v>73</v>
      </c>
      <c r="C88" s="28"/>
      <c r="D88" s="96"/>
      <c r="E88" s="54">
        <v>1</v>
      </c>
      <c r="F88" s="55">
        <v>1</v>
      </c>
      <c r="G88" s="56">
        <v>1</v>
      </c>
      <c r="H88" s="57"/>
      <c r="I88" s="127">
        <v>0</v>
      </c>
    </row>
    <row r="89" spans="2:9" ht="19.899999999999999" hidden="1" customHeight="1" x14ac:dyDescent="0.2">
      <c r="B89" s="3">
        <f>ROWS($A$16:A89)</f>
        <v>74</v>
      </c>
      <c r="C89" s="28"/>
      <c r="D89" s="96"/>
      <c r="E89" s="54">
        <v>1</v>
      </c>
      <c r="F89" s="55">
        <v>1</v>
      </c>
      <c r="G89" s="56">
        <v>1</v>
      </c>
      <c r="H89" s="57"/>
      <c r="I89" s="127">
        <v>0</v>
      </c>
    </row>
    <row r="90" spans="2:9" ht="19.899999999999999" hidden="1" customHeight="1" x14ac:dyDescent="0.2">
      <c r="B90" s="3">
        <f>ROWS($A$16:A90)</f>
        <v>75</v>
      </c>
      <c r="C90" s="28"/>
      <c r="D90" s="96"/>
      <c r="E90" s="54">
        <v>1</v>
      </c>
      <c r="F90" s="55">
        <v>1</v>
      </c>
      <c r="G90" s="56">
        <v>1</v>
      </c>
      <c r="H90" s="57"/>
      <c r="I90" s="127">
        <v>0</v>
      </c>
    </row>
    <row r="91" spans="2:9" ht="19.899999999999999" hidden="1" customHeight="1" x14ac:dyDescent="0.2">
      <c r="B91" s="3">
        <f>ROWS($A$16:A91)+10</f>
        <v>86</v>
      </c>
      <c r="C91" s="28"/>
      <c r="D91" s="96"/>
      <c r="E91" s="54">
        <v>1</v>
      </c>
      <c r="F91" s="55">
        <v>1</v>
      </c>
      <c r="G91" s="56">
        <v>1</v>
      </c>
      <c r="H91" s="57"/>
      <c r="I91" s="127">
        <v>0</v>
      </c>
    </row>
    <row r="92" spans="2:9" ht="19.899999999999999" hidden="1" customHeight="1" x14ac:dyDescent="0.2">
      <c r="B92" s="3">
        <f>ROWS($A$16:A92)+10</f>
        <v>87</v>
      </c>
      <c r="C92" s="28"/>
      <c r="D92" s="96"/>
      <c r="E92" s="54">
        <v>1</v>
      </c>
      <c r="F92" s="55">
        <v>1</v>
      </c>
      <c r="G92" s="56">
        <v>1</v>
      </c>
      <c r="H92" s="57"/>
      <c r="I92" s="127">
        <v>0</v>
      </c>
    </row>
    <row r="93" spans="2:9" ht="19.899999999999999" hidden="1" customHeight="1" x14ac:dyDescent="0.2">
      <c r="B93" s="3">
        <f>ROWS($A$16:A93)+10</f>
        <v>88</v>
      </c>
      <c r="C93" s="28"/>
      <c r="D93" s="96"/>
      <c r="E93" s="54">
        <v>1</v>
      </c>
      <c r="F93" s="55">
        <v>1</v>
      </c>
      <c r="G93" s="56">
        <v>1</v>
      </c>
      <c r="H93" s="57"/>
      <c r="I93" s="127">
        <v>0</v>
      </c>
    </row>
    <row r="94" spans="2:9" ht="19.899999999999999" hidden="1" customHeight="1" x14ac:dyDescent="0.2">
      <c r="B94" s="3">
        <f>ROWS($A$16:A94)+10</f>
        <v>89</v>
      </c>
      <c r="C94" s="28"/>
      <c r="D94" s="96"/>
      <c r="E94" s="54">
        <v>1</v>
      </c>
      <c r="F94" s="55">
        <v>1</v>
      </c>
      <c r="G94" s="56">
        <v>1</v>
      </c>
      <c r="H94" s="57"/>
      <c r="I94" s="127">
        <v>0</v>
      </c>
    </row>
    <row r="95" spans="2:9" ht="19.899999999999999" hidden="1" customHeight="1" x14ac:dyDescent="0.2">
      <c r="B95" s="3">
        <f>ROWS($A$16:A95)+10</f>
        <v>90</v>
      </c>
      <c r="C95" s="4"/>
      <c r="D95" s="96"/>
      <c r="E95" s="54">
        <v>1</v>
      </c>
      <c r="F95" s="55">
        <v>1</v>
      </c>
      <c r="G95" s="56">
        <v>1</v>
      </c>
      <c r="H95" s="57"/>
      <c r="I95" s="127">
        <v>0</v>
      </c>
    </row>
    <row r="96" spans="2:9" ht="19.899999999999999" hidden="1" customHeight="1" x14ac:dyDescent="0.2">
      <c r="B96" s="8" t="s">
        <v>11</v>
      </c>
      <c r="C96" s="9" t="s">
        <v>12</v>
      </c>
      <c r="D96" s="101"/>
      <c r="E96" s="48"/>
      <c r="F96" s="48"/>
      <c r="G96" s="49">
        <f>$G$128</f>
        <v>3</v>
      </c>
      <c r="H96" s="50"/>
      <c r="I96" s="128">
        <f>SUMPRODUCT(I16:I95,$F$16:$F$95)*$G$96</f>
        <v>0</v>
      </c>
    </row>
    <row r="97" spans="2:9" s="22" customFormat="1" ht="30" customHeight="1" x14ac:dyDescent="0.25">
      <c r="B97" s="20" t="s">
        <v>126</v>
      </c>
      <c r="C97" s="21"/>
      <c r="D97" s="102"/>
      <c r="E97" s="51"/>
      <c r="F97" s="51"/>
      <c r="G97" s="52"/>
      <c r="H97" s="53"/>
      <c r="I97" s="129"/>
    </row>
    <row r="98" spans="2:9" ht="39.6" customHeight="1" x14ac:dyDescent="0.2">
      <c r="B98" s="3">
        <f>ROWS($A$98:A98)+100</f>
        <v>101</v>
      </c>
      <c r="C98" s="28" t="s">
        <v>51</v>
      </c>
      <c r="D98" s="100" t="s">
        <v>125</v>
      </c>
      <c r="E98" s="54">
        <v>1</v>
      </c>
      <c r="F98" s="55">
        <v>1</v>
      </c>
      <c r="G98" s="56">
        <v>1</v>
      </c>
      <c r="H98" s="59" t="s">
        <v>135</v>
      </c>
      <c r="I98" s="127">
        <v>0</v>
      </c>
    </row>
    <row r="99" spans="2:9" ht="19.899999999999999" customHeight="1" x14ac:dyDescent="0.2">
      <c r="B99" s="3">
        <f>ROWS($A$98:A99)+100</f>
        <v>102</v>
      </c>
      <c r="C99" s="28" t="s">
        <v>51</v>
      </c>
      <c r="D99" s="96" t="s">
        <v>120</v>
      </c>
      <c r="E99" s="54">
        <v>1</v>
      </c>
      <c r="F99" s="55">
        <v>1</v>
      </c>
      <c r="G99" s="56">
        <v>1</v>
      </c>
      <c r="H99" s="59" t="s">
        <v>135</v>
      </c>
      <c r="I99" s="127">
        <v>0</v>
      </c>
    </row>
    <row r="100" spans="2:9" ht="19.899999999999999" customHeight="1" x14ac:dyDescent="0.2">
      <c r="B100" s="3">
        <f>ROWS($A$98:A100)+100</f>
        <v>103</v>
      </c>
      <c r="C100" s="28" t="s">
        <v>51</v>
      </c>
      <c r="D100" s="96" t="s">
        <v>121</v>
      </c>
      <c r="E100" s="54">
        <v>1</v>
      </c>
      <c r="F100" s="55">
        <v>1</v>
      </c>
      <c r="G100" s="56">
        <v>1</v>
      </c>
      <c r="H100" s="59" t="s">
        <v>135</v>
      </c>
      <c r="I100" s="127">
        <v>0</v>
      </c>
    </row>
    <row r="101" spans="2:9" ht="19.899999999999999" customHeight="1" x14ac:dyDescent="0.2">
      <c r="B101" s="3">
        <f>ROWS($A$98:A101)+100</f>
        <v>104</v>
      </c>
      <c r="C101" s="28" t="s">
        <v>51</v>
      </c>
      <c r="D101" s="96" t="s">
        <v>122</v>
      </c>
      <c r="E101" s="54">
        <v>1</v>
      </c>
      <c r="F101" s="55">
        <v>1</v>
      </c>
      <c r="G101" s="56">
        <v>1</v>
      </c>
      <c r="H101" s="59" t="s">
        <v>135</v>
      </c>
      <c r="I101" s="127">
        <v>0</v>
      </c>
    </row>
    <row r="102" spans="2:9" ht="19.899999999999999" hidden="1" customHeight="1" x14ac:dyDescent="0.2">
      <c r="B102" s="3">
        <f>ROWS($A$98:A102)+100</f>
        <v>105</v>
      </c>
      <c r="C102" s="2"/>
      <c r="D102" s="96"/>
      <c r="E102" s="54">
        <v>1</v>
      </c>
      <c r="F102" s="55">
        <v>1</v>
      </c>
      <c r="G102" s="58">
        <v>0</v>
      </c>
      <c r="H102" s="59"/>
      <c r="I102" s="127">
        <v>0</v>
      </c>
    </row>
    <row r="103" spans="2:9" ht="19.899999999999999" hidden="1" customHeight="1" x14ac:dyDescent="0.2">
      <c r="B103" s="3">
        <f>ROWS($A$98:A103)+100</f>
        <v>106</v>
      </c>
      <c r="C103" s="2"/>
      <c r="D103" s="96"/>
      <c r="E103" s="54">
        <v>1</v>
      </c>
      <c r="F103" s="55">
        <v>1</v>
      </c>
      <c r="G103" s="58">
        <v>0</v>
      </c>
      <c r="H103" s="59"/>
      <c r="I103" s="127">
        <v>0</v>
      </c>
    </row>
    <row r="104" spans="2:9" ht="19.899999999999999" hidden="1" customHeight="1" x14ac:dyDescent="0.2">
      <c r="B104" s="3">
        <f>ROWS($A$98:A104)+100</f>
        <v>107</v>
      </c>
      <c r="C104" s="2"/>
      <c r="D104" s="96"/>
      <c r="E104" s="54">
        <v>1</v>
      </c>
      <c r="F104" s="55">
        <v>1</v>
      </c>
      <c r="G104" s="58">
        <v>0</v>
      </c>
      <c r="H104" s="59"/>
      <c r="I104" s="127">
        <v>0</v>
      </c>
    </row>
    <row r="105" spans="2:9" ht="19.899999999999999" hidden="1" customHeight="1" x14ac:dyDescent="0.2">
      <c r="B105" s="3">
        <f>ROWS($A$98:A105)+100</f>
        <v>108</v>
      </c>
      <c r="C105" s="2"/>
      <c r="D105" s="96"/>
      <c r="E105" s="54">
        <v>1</v>
      </c>
      <c r="F105" s="55">
        <v>1</v>
      </c>
      <c r="G105" s="58">
        <v>0</v>
      </c>
      <c r="H105" s="59"/>
      <c r="I105" s="127">
        <v>0</v>
      </c>
    </row>
    <row r="106" spans="2:9" ht="19.899999999999999" hidden="1" customHeight="1" x14ac:dyDescent="0.2">
      <c r="B106" s="3">
        <f>ROWS($A$98:A106)+100</f>
        <v>109</v>
      </c>
      <c r="C106" s="2"/>
      <c r="D106" s="96"/>
      <c r="E106" s="54">
        <v>1</v>
      </c>
      <c r="F106" s="55">
        <v>1</v>
      </c>
      <c r="G106" s="58">
        <v>0</v>
      </c>
      <c r="H106" s="59"/>
      <c r="I106" s="127">
        <v>0</v>
      </c>
    </row>
    <row r="107" spans="2:9" ht="19.899999999999999" hidden="1" customHeight="1" x14ac:dyDescent="0.2">
      <c r="B107" s="3">
        <f>ROWS($A$98:A107)+100</f>
        <v>110</v>
      </c>
      <c r="C107" s="2"/>
      <c r="D107" s="96"/>
      <c r="E107" s="54">
        <v>1</v>
      </c>
      <c r="F107" s="55">
        <v>1</v>
      </c>
      <c r="G107" s="58">
        <v>0</v>
      </c>
      <c r="H107" s="59"/>
      <c r="I107" s="127">
        <v>0</v>
      </c>
    </row>
    <row r="108" spans="2:9" s="22" customFormat="1" ht="30" hidden="1" customHeight="1" x14ac:dyDescent="0.25">
      <c r="B108" s="20" t="s">
        <v>3</v>
      </c>
      <c r="C108" s="21"/>
      <c r="D108" s="102"/>
      <c r="E108" s="51"/>
      <c r="F108" s="51"/>
      <c r="G108" s="52"/>
      <c r="H108" s="53"/>
      <c r="I108" s="129"/>
    </row>
    <row r="109" spans="2:9" ht="19.899999999999999" hidden="1" customHeight="1" x14ac:dyDescent="0.2">
      <c r="B109" s="3">
        <f>ROWS($A$109:A109)+200</f>
        <v>201</v>
      </c>
      <c r="C109" s="2"/>
      <c r="D109" s="96"/>
      <c r="E109" s="54">
        <v>1</v>
      </c>
      <c r="F109" s="55">
        <v>1</v>
      </c>
      <c r="G109" s="58">
        <v>1</v>
      </c>
      <c r="H109" s="59"/>
      <c r="I109" s="127">
        <v>0</v>
      </c>
    </row>
    <row r="110" spans="2:9" ht="19.899999999999999" hidden="1" customHeight="1" x14ac:dyDescent="0.2">
      <c r="B110" s="3">
        <f>ROWS($A$109:A110)+200</f>
        <v>202</v>
      </c>
      <c r="C110" s="2"/>
      <c r="D110" s="96"/>
      <c r="E110" s="54">
        <v>1</v>
      </c>
      <c r="F110" s="55">
        <v>1</v>
      </c>
      <c r="G110" s="58">
        <v>1</v>
      </c>
      <c r="H110" s="59"/>
      <c r="I110" s="127">
        <v>0</v>
      </c>
    </row>
    <row r="111" spans="2:9" ht="19.899999999999999" hidden="1" customHeight="1" x14ac:dyDescent="0.2">
      <c r="B111" s="3">
        <f>ROWS($A$109:A111)+200</f>
        <v>203</v>
      </c>
      <c r="C111" s="2"/>
      <c r="D111" s="96"/>
      <c r="E111" s="54">
        <v>1</v>
      </c>
      <c r="F111" s="55">
        <v>1</v>
      </c>
      <c r="G111" s="58">
        <v>1</v>
      </c>
      <c r="H111" s="59"/>
      <c r="I111" s="127">
        <v>0</v>
      </c>
    </row>
    <row r="112" spans="2:9" ht="19.899999999999999" hidden="1" customHeight="1" x14ac:dyDescent="0.2">
      <c r="B112" s="3">
        <f>ROWS($A$109:A112)+200</f>
        <v>204</v>
      </c>
      <c r="C112" s="2"/>
      <c r="D112" s="96"/>
      <c r="E112" s="54">
        <v>1</v>
      </c>
      <c r="F112" s="55">
        <v>1</v>
      </c>
      <c r="G112" s="58">
        <v>1</v>
      </c>
      <c r="H112" s="59"/>
      <c r="I112" s="127">
        <v>0</v>
      </c>
    </row>
    <row r="113" spans="2:9" ht="19.899999999999999" hidden="1" customHeight="1" x14ac:dyDescent="0.2">
      <c r="B113" s="3">
        <f>ROWS($A$109:A113)+200</f>
        <v>205</v>
      </c>
      <c r="C113" s="2"/>
      <c r="D113" s="96"/>
      <c r="E113" s="54">
        <v>1</v>
      </c>
      <c r="F113" s="55">
        <v>1</v>
      </c>
      <c r="G113" s="58">
        <v>1</v>
      </c>
      <c r="H113" s="59"/>
      <c r="I113" s="127">
        <v>0</v>
      </c>
    </row>
    <row r="114" spans="2:9" ht="19.899999999999999" hidden="1" customHeight="1" x14ac:dyDescent="0.2">
      <c r="B114" s="3">
        <f>ROWS($A$109:A114)+200</f>
        <v>206</v>
      </c>
      <c r="C114" s="2"/>
      <c r="D114" s="96"/>
      <c r="E114" s="54">
        <v>1</v>
      </c>
      <c r="F114" s="55">
        <v>1</v>
      </c>
      <c r="G114" s="58">
        <v>1</v>
      </c>
      <c r="H114" s="59"/>
      <c r="I114" s="127">
        <v>0</v>
      </c>
    </row>
    <row r="115" spans="2:9" ht="19.899999999999999" hidden="1" customHeight="1" x14ac:dyDescent="0.2">
      <c r="B115" s="11" t="s">
        <v>13</v>
      </c>
      <c r="C115" s="12" t="s">
        <v>14</v>
      </c>
      <c r="D115" s="104"/>
      <c r="E115" s="48"/>
      <c r="F115" s="48"/>
      <c r="G115" s="49">
        <f>$G$129</f>
        <v>4</v>
      </c>
      <c r="H115" s="50"/>
      <c r="I115" s="130">
        <f>SUMPRODUCT($I109:$I114,$F$109:$F$114)*$G$115</f>
        <v>0</v>
      </c>
    </row>
    <row r="116" spans="2:9" customFormat="1" ht="30" hidden="1" customHeight="1" x14ac:dyDescent="0.25">
      <c r="B116" s="20" t="s">
        <v>25</v>
      </c>
      <c r="C116" s="19"/>
      <c r="D116" s="105"/>
      <c r="E116" s="60"/>
      <c r="F116" s="60"/>
      <c r="G116" s="61"/>
      <c r="H116" s="62"/>
      <c r="I116" s="131"/>
    </row>
    <row r="117" spans="2:9" ht="19.899999999999999" hidden="1" customHeight="1" x14ac:dyDescent="0.2">
      <c r="B117" s="3">
        <f>ROWS($A$117:A117)+330</f>
        <v>331</v>
      </c>
      <c r="C117" s="23"/>
      <c r="D117" s="103"/>
      <c r="E117" s="54">
        <v>1</v>
      </c>
      <c r="F117" s="55">
        <v>1</v>
      </c>
      <c r="G117" s="58">
        <v>0</v>
      </c>
      <c r="H117" s="59"/>
      <c r="I117" s="127">
        <v>0</v>
      </c>
    </row>
    <row r="118" spans="2:9" ht="19.899999999999999" hidden="1" customHeight="1" x14ac:dyDescent="0.2">
      <c r="B118" s="3">
        <f>ROWS($A$117:A118)+330</f>
        <v>332</v>
      </c>
      <c r="C118" s="23"/>
      <c r="D118" s="103"/>
      <c r="E118" s="54">
        <v>1</v>
      </c>
      <c r="F118" s="55">
        <v>1</v>
      </c>
      <c r="G118" s="58">
        <v>0</v>
      </c>
      <c r="H118" s="59"/>
      <c r="I118" s="127">
        <v>0</v>
      </c>
    </row>
    <row r="119" spans="2:9" ht="19.899999999999999" hidden="1" customHeight="1" x14ac:dyDescent="0.2">
      <c r="B119" s="3">
        <f>ROWS($A$117:A119)+330</f>
        <v>333</v>
      </c>
      <c r="C119" s="23"/>
      <c r="D119" s="103"/>
      <c r="E119" s="54">
        <v>1</v>
      </c>
      <c r="F119" s="55">
        <v>1</v>
      </c>
      <c r="G119" s="58">
        <v>0</v>
      </c>
      <c r="H119" s="59"/>
      <c r="I119" s="127">
        <v>0</v>
      </c>
    </row>
    <row r="120" spans="2:9" ht="19.899999999999999" hidden="1" customHeight="1" x14ac:dyDescent="0.2">
      <c r="B120" s="3">
        <f>ROWS($A$117:A120)+330</f>
        <v>334</v>
      </c>
      <c r="C120" s="23"/>
      <c r="D120" s="103"/>
      <c r="E120" s="54">
        <v>1</v>
      </c>
      <c r="F120" s="55">
        <v>1</v>
      </c>
      <c r="G120" s="58">
        <v>0</v>
      </c>
      <c r="H120" s="59"/>
      <c r="I120" s="127">
        <v>0</v>
      </c>
    </row>
    <row r="121" spans="2:9" customFormat="1" ht="30" customHeight="1" x14ac:dyDescent="0.25">
      <c r="B121" s="20" t="s">
        <v>2</v>
      </c>
      <c r="C121" s="19"/>
      <c r="D121" s="105"/>
      <c r="E121" s="60"/>
      <c r="F121" s="60"/>
      <c r="G121" s="61"/>
      <c r="H121" s="62"/>
      <c r="I121" s="131"/>
    </row>
    <row r="122" spans="2:9" ht="19.899999999999999" customHeight="1" x14ac:dyDescent="0.2">
      <c r="B122" s="3">
        <f>ROWS($A$122:A122)+400</f>
        <v>401</v>
      </c>
      <c r="C122" s="2" t="s">
        <v>133</v>
      </c>
      <c r="D122" s="96"/>
      <c r="E122" s="54">
        <v>1</v>
      </c>
      <c r="F122" s="55">
        <v>1</v>
      </c>
      <c r="G122" s="56">
        <v>1</v>
      </c>
      <c r="H122" s="59"/>
      <c r="I122" s="127">
        <v>0</v>
      </c>
    </row>
    <row r="123" spans="2:9" ht="19.899999999999999" customHeight="1" x14ac:dyDescent="0.2">
      <c r="B123" s="2">
        <f>ROWS($A$122:A124)+400</f>
        <v>403</v>
      </c>
      <c r="C123" s="2" t="s">
        <v>134</v>
      </c>
      <c r="D123" s="2"/>
      <c r="E123" s="54">
        <v>1</v>
      </c>
      <c r="F123" s="55"/>
      <c r="G123" s="56"/>
      <c r="H123" s="59"/>
      <c r="I123" s="127">
        <v>0</v>
      </c>
    </row>
    <row r="124" spans="2:9" ht="19.899999999999999" customHeight="1" x14ac:dyDescent="0.2">
      <c r="B124" s="2">
        <v>404</v>
      </c>
      <c r="C124" s="2" t="s">
        <v>136</v>
      </c>
      <c r="D124" s="2"/>
      <c r="E124" s="54">
        <v>1</v>
      </c>
      <c r="F124" s="55">
        <v>1</v>
      </c>
      <c r="G124" s="56">
        <v>1</v>
      </c>
      <c r="H124" s="59"/>
      <c r="I124" s="127">
        <v>0</v>
      </c>
    </row>
    <row r="125" spans="2:9" s="26" customFormat="1" ht="30" customHeight="1" x14ac:dyDescent="0.25">
      <c r="B125" s="80" t="s">
        <v>22</v>
      </c>
      <c r="C125" s="25"/>
      <c r="D125" s="107"/>
      <c r="E125" s="63"/>
      <c r="F125" s="63"/>
      <c r="G125" s="64"/>
      <c r="H125" s="65"/>
      <c r="I125" s="132"/>
    </row>
    <row r="126" spans="2:9" ht="19.899999999999999" customHeight="1" x14ac:dyDescent="0.2">
      <c r="B126" s="81">
        <f>ROWS($A$126:A126)+500</f>
        <v>501</v>
      </c>
      <c r="C126" s="24" t="s">
        <v>127</v>
      </c>
      <c r="D126" s="95"/>
      <c r="E126" s="66"/>
      <c r="F126" s="69">
        <f t="shared" ref="F126" si="0">D126</f>
        <v>0</v>
      </c>
      <c r="G126" s="67">
        <v>1</v>
      </c>
      <c r="H126" s="66"/>
      <c r="I126" s="133">
        <f>SUMPRODUCT(I16:I85,E16:E85)</f>
        <v>0</v>
      </c>
    </row>
    <row r="127" spans="2:9" ht="19.899999999999999" customHeight="1" x14ac:dyDescent="0.2">
      <c r="B127" s="81">
        <f>ROWS($A$126:A127)+500</f>
        <v>502</v>
      </c>
      <c r="C127" s="2" t="s">
        <v>128</v>
      </c>
      <c r="D127" s="108"/>
      <c r="E127" s="68"/>
      <c r="F127" s="69">
        <f t="shared" ref="F127:F129" si="1">D127</f>
        <v>0</v>
      </c>
      <c r="G127" s="67">
        <v>1</v>
      </c>
      <c r="H127" s="68"/>
      <c r="I127" s="133">
        <f>SUMPRODUCT(I98:I101,H98:H101)</f>
        <v>0</v>
      </c>
    </row>
    <row r="128" spans="2:9" ht="19.899999999999999" hidden="1" customHeight="1" x14ac:dyDescent="0.2">
      <c r="B128" s="81">
        <f>ROWS($A$126:A128)+500</f>
        <v>503</v>
      </c>
      <c r="C128" s="2"/>
      <c r="D128" s="96"/>
      <c r="E128" s="68"/>
      <c r="F128" s="69">
        <f t="shared" si="1"/>
        <v>0</v>
      </c>
      <c r="G128" s="67">
        <v>3</v>
      </c>
      <c r="H128" s="68"/>
      <c r="I128" s="134">
        <f>I13</f>
        <v>0</v>
      </c>
    </row>
    <row r="129" spans="2:9" ht="19.899999999999999" hidden="1" customHeight="1" x14ac:dyDescent="0.2">
      <c r="B129" s="81">
        <f>ROWS($A$126:A129)+500</f>
        <v>504</v>
      </c>
      <c r="C129" s="2"/>
      <c r="D129" s="96"/>
      <c r="E129" s="68"/>
      <c r="F129" s="69">
        <f t="shared" si="1"/>
        <v>0</v>
      </c>
      <c r="G129" s="67">
        <v>4</v>
      </c>
      <c r="H129" s="68"/>
      <c r="I129" s="134">
        <f>I14</f>
        <v>0</v>
      </c>
    </row>
    <row r="130" spans="2:9" ht="19.899999999999999" hidden="1" customHeight="1" x14ac:dyDescent="0.2">
      <c r="B130" s="81">
        <f>ROWS($A$126:A130)+500</f>
        <v>505</v>
      </c>
      <c r="C130" s="2"/>
      <c r="D130" s="109"/>
      <c r="E130" s="68"/>
      <c r="F130" s="69">
        <f t="shared" ref="F130:F131" si="2">D130</f>
        <v>0</v>
      </c>
      <c r="G130" s="70">
        <v>0</v>
      </c>
      <c r="H130" s="68"/>
      <c r="I130" s="134">
        <f>I15</f>
        <v>0</v>
      </c>
    </row>
    <row r="131" spans="2:9" ht="19.899999999999999" hidden="1" customHeight="1" x14ac:dyDescent="0.2">
      <c r="B131" s="81">
        <f>ROWS($A$126:A131)+500</f>
        <v>506</v>
      </c>
      <c r="C131" s="2"/>
      <c r="D131" s="110"/>
      <c r="E131" s="68"/>
      <c r="F131" s="69">
        <f t="shared" si="2"/>
        <v>0</v>
      </c>
      <c r="G131" s="70">
        <v>0</v>
      </c>
      <c r="H131" s="68"/>
      <c r="I131" s="134">
        <f>I16</f>
        <v>0</v>
      </c>
    </row>
    <row r="132" spans="2:9" ht="19.899999999999999" hidden="1" customHeight="1" x14ac:dyDescent="0.2">
      <c r="B132" s="81">
        <f>ROWS($A$126:A132)+500</f>
        <v>507</v>
      </c>
      <c r="C132" s="2"/>
      <c r="D132" s="96"/>
      <c r="E132" s="68"/>
      <c r="F132" s="69">
        <f>D132</f>
        <v>0</v>
      </c>
      <c r="G132" s="70">
        <v>0</v>
      </c>
      <c r="H132" s="68"/>
      <c r="I132" s="134">
        <f>I17</f>
        <v>0</v>
      </c>
    </row>
    <row r="133" spans="2:9" ht="19.899999999999999" customHeight="1" x14ac:dyDescent="0.2">
      <c r="B133" s="92">
        <f>ROWS($A$126:A133)+500</f>
        <v>508</v>
      </c>
      <c r="C133" s="140" t="s">
        <v>36</v>
      </c>
      <c r="D133" s="106"/>
      <c r="E133" s="141"/>
      <c r="F133" s="142"/>
      <c r="G133" s="143">
        <f>SUM(G126:G132)</f>
        <v>9</v>
      </c>
      <c r="H133" s="141"/>
      <c r="I133" s="144">
        <f>I126+I127</f>
        <v>0</v>
      </c>
    </row>
    <row r="134" spans="2:9" x14ac:dyDescent="0.2">
      <c r="B134" s="193" t="s">
        <v>137</v>
      </c>
      <c r="C134" s="193"/>
      <c r="D134" s="193"/>
      <c r="E134" s="193"/>
      <c r="F134" s="193"/>
      <c r="G134" s="193"/>
      <c r="H134" s="193"/>
      <c r="I134" s="193"/>
    </row>
    <row r="135" spans="2:9" s="10" customFormat="1" ht="25.15" customHeight="1" x14ac:dyDescent="0.2">
      <c r="B135" s="32" t="s">
        <v>19</v>
      </c>
      <c r="C135" s="40"/>
      <c r="D135" s="182" t="s">
        <v>142</v>
      </c>
      <c r="E135" s="182"/>
      <c r="F135" s="182"/>
      <c r="G135" s="183"/>
      <c r="H135" s="184" t="s">
        <v>129</v>
      </c>
      <c r="I135" s="184"/>
    </row>
    <row r="136" spans="2:9" ht="45" customHeight="1" x14ac:dyDescent="0.2">
      <c r="B136" s="161" t="s">
        <v>142</v>
      </c>
      <c r="C136" s="162"/>
      <c r="D136" s="162"/>
      <c r="E136" s="162"/>
      <c r="F136" s="17"/>
      <c r="G136" s="38"/>
      <c r="H136" s="34" t="s">
        <v>18</v>
      </c>
      <c r="I136" s="35"/>
    </row>
    <row r="137" spans="2:9" ht="45" customHeight="1" x14ac:dyDescent="0.2">
      <c r="B137" s="163"/>
      <c r="C137" s="164"/>
      <c r="D137" s="164"/>
      <c r="E137" s="164"/>
      <c r="F137" s="33"/>
      <c r="G137" s="39"/>
      <c r="H137" s="36" t="s">
        <v>10</v>
      </c>
      <c r="I137" s="37"/>
    </row>
    <row r="138" spans="2:9" x14ac:dyDescent="0.2">
      <c r="B138" s="160" t="s">
        <v>137</v>
      </c>
      <c r="C138" s="160"/>
      <c r="D138" s="160"/>
      <c r="E138" s="160"/>
      <c r="F138" s="160"/>
      <c r="G138" s="160"/>
      <c r="H138" s="160"/>
      <c r="I138" s="160"/>
    </row>
    <row r="139" spans="2:9" ht="30" customHeight="1" x14ac:dyDescent="0.2">
      <c r="B139" s="148" t="s">
        <v>142</v>
      </c>
      <c r="C139" s="13" t="s">
        <v>5</v>
      </c>
      <c r="D139" s="169" t="s">
        <v>142</v>
      </c>
      <c r="E139" s="169"/>
      <c r="F139" s="6"/>
      <c r="G139" s="14"/>
      <c r="H139" s="18" t="s">
        <v>6</v>
      </c>
      <c r="I139" s="149" t="s">
        <v>143</v>
      </c>
    </row>
    <row r="140" spans="2:9" ht="30" customHeight="1" x14ac:dyDescent="0.2">
      <c r="B140" s="165" t="s">
        <v>142</v>
      </c>
      <c r="C140" s="166"/>
      <c r="D140" s="166"/>
      <c r="E140" s="166"/>
      <c r="G140" s="15"/>
      <c r="H140" s="18" t="s">
        <v>7</v>
      </c>
      <c r="I140" s="149" t="s">
        <v>144</v>
      </c>
    </row>
    <row r="141" spans="2:9" ht="30" customHeight="1" x14ac:dyDescent="0.2">
      <c r="B141" s="165"/>
      <c r="C141" s="166"/>
      <c r="D141" s="166"/>
      <c r="E141" s="166"/>
      <c r="G141" s="15"/>
      <c r="H141" s="18" t="s">
        <v>17</v>
      </c>
      <c r="I141" s="149" t="s">
        <v>145</v>
      </c>
    </row>
    <row r="142" spans="2:9" ht="30" customHeight="1" x14ac:dyDescent="0.2">
      <c r="B142" s="165"/>
      <c r="C142" s="166"/>
      <c r="D142" s="166"/>
      <c r="E142" s="166"/>
      <c r="G142" s="15"/>
      <c r="H142" s="18" t="s">
        <v>15</v>
      </c>
      <c r="I142" s="149" t="s">
        <v>146</v>
      </c>
    </row>
    <row r="143" spans="2:9" ht="30" customHeight="1" x14ac:dyDescent="0.2">
      <c r="B143" s="165"/>
      <c r="C143" s="166"/>
      <c r="D143" s="166"/>
      <c r="E143" s="166"/>
      <c r="G143" s="15"/>
      <c r="H143" s="18" t="s">
        <v>16</v>
      </c>
      <c r="I143" s="149" t="s">
        <v>147</v>
      </c>
    </row>
    <row r="144" spans="2:9" ht="30" customHeight="1" x14ac:dyDescent="0.2">
      <c r="B144" s="165"/>
      <c r="C144" s="166"/>
      <c r="D144" s="166"/>
      <c r="E144" s="166"/>
      <c r="G144" s="15"/>
      <c r="H144" s="18" t="s">
        <v>8</v>
      </c>
      <c r="I144" s="149" t="s">
        <v>148</v>
      </c>
    </row>
    <row r="145" spans="2:9" ht="45" customHeight="1" x14ac:dyDescent="0.2">
      <c r="B145" s="167"/>
      <c r="C145" s="168"/>
      <c r="D145" s="168"/>
      <c r="E145" s="168"/>
      <c r="F145" s="7"/>
      <c r="G145" s="16"/>
      <c r="H145" s="18" t="s">
        <v>9</v>
      </c>
      <c r="I145" s="149" t="s">
        <v>149</v>
      </c>
    </row>
    <row r="146" spans="2:9" x14ac:dyDescent="0.2">
      <c r="B146" s="169" t="s">
        <v>150</v>
      </c>
      <c r="C146" s="169"/>
      <c r="D146" s="169"/>
      <c r="E146" s="169"/>
      <c r="F146" s="169"/>
      <c r="G146" s="169"/>
      <c r="H146" s="169"/>
      <c r="I146" s="169"/>
    </row>
  </sheetData>
  <sheetProtection algorithmName="SHA-512" hashValue="aa0HZsRxFbUfpatXHcvCE2qH/kxy6ViX4m5HE0EVRfwwht/ddTBJGAGXdmwii9DjbqliDtVO051XJzz7SEyCbQ==" saltValue="dNFq8qjq1x7sbedr6fOUkQ==" spinCount="100000" sheet="1" objects="1" scenarios="1"/>
  <protectedRanges>
    <protectedRange sqref="H16:I95" name="טווח2"/>
    <protectedRange sqref="D3 H6:I7 H11:H14 H109:I111 C102:D107 H117:I120 C117:D120 H136:I137 H98:I107 H122:I124" name="טווח1"/>
  </protectedRanges>
  <mergeCells count="23">
    <mergeCell ref="H5:I5"/>
    <mergeCell ref="B6:G6"/>
    <mergeCell ref="H6:I6"/>
    <mergeCell ref="B9:I9"/>
    <mergeCell ref="B134:I134"/>
    <mergeCell ref="D135:G135"/>
    <mergeCell ref="H135:I135"/>
    <mergeCell ref="B7:G7"/>
    <mergeCell ref="H7:I7"/>
    <mergeCell ref="B8:G8"/>
    <mergeCell ref="H8:I8"/>
    <mergeCell ref="B1:I1"/>
    <mergeCell ref="D3:G3"/>
    <mergeCell ref="H3:I3"/>
    <mergeCell ref="B4:G4"/>
    <mergeCell ref="H4:I4"/>
    <mergeCell ref="B2:I2"/>
    <mergeCell ref="B3:C3"/>
    <mergeCell ref="B138:I138"/>
    <mergeCell ref="B136:E137"/>
    <mergeCell ref="B140:E145"/>
    <mergeCell ref="D139:E139"/>
    <mergeCell ref="B146:I146"/>
  </mergeCells>
  <conditionalFormatting sqref="G133">
    <cfRule type="cellIs" dxfId="10" priority="1" operator="notEqual">
      <formula>1</formula>
    </cfRule>
  </conditionalFormatting>
  <dataValidations count="2">
    <dataValidation type="decimal" allowBlank="1" showInputMessage="1" showErrorMessage="1" sqref="I109:I114 I11:I14 I16:I96">
      <formula1>0</formula1>
      <formula2>100000</formula2>
    </dataValidation>
    <dataValidation type="decimal" allowBlank="1" showInputMessage="1" showErrorMessage="1" sqref="I115 I117:I120 I98:I107 I122:I124">
      <formula1>0</formula1>
      <formula2>10000</formula2>
    </dataValidation>
  </dataValidations>
  <pageMargins left="0.7" right="0.7" top="0.75" bottom="0.75" header="0.3" footer="0.3"/>
  <pageSetup orientation="portrait"/>
  <ignoredErrors>
    <ignoredError sqref="B83 B85 B97 B16:B82 B121:B125 B98:B101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הצעת מחיר </vt:lpstr>
      <vt:lpstr>תת"ח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Sharonta001</dc:creator>
  <cp:lastModifiedBy>מיטל מדרי</cp:lastModifiedBy>
  <dcterms:created xsi:type="dcterms:W3CDTF">2023-04-19T10:28:01Z</dcterms:created>
  <dcterms:modified xsi:type="dcterms:W3CDTF">2025-03-05T10:14:14Z</dcterms:modified>
</cp:coreProperties>
</file>